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n.whitney\Desktop\"/>
    </mc:Choice>
  </mc:AlternateContent>
  <bookViews>
    <workbookView xWindow="0" yWindow="0" windowWidth="19200" windowHeight="7050" tabRatio="293"/>
  </bookViews>
  <sheets>
    <sheet name="BSAI Gfish Harvest Specs AP-SSC" sheetId="5" r:id="rId1"/>
    <sheet name="Notes" sheetId="3" r:id="rId2"/>
  </sheets>
  <definedNames>
    <definedName name="_xlnm.Print_Area" localSheetId="0">'BSAI Gfish Harvest Specs AP-SSC'!$A$1:$M$44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5" l="1"/>
  <c r="J36" i="5" l="1"/>
  <c r="I36" i="5"/>
  <c r="D43" i="5" l="1"/>
  <c r="L43" i="5" l="1"/>
  <c r="H43" i="5"/>
  <c r="I33" i="5" l="1"/>
  <c r="I29" i="5"/>
  <c r="I23" i="5"/>
  <c r="I14" i="5"/>
  <c r="J29" i="5"/>
  <c r="E43" i="5" l="1"/>
  <c r="C43" i="5"/>
  <c r="F33" i="5"/>
  <c r="F29" i="5"/>
  <c r="F23" i="5"/>
  <c r="F14" i="5"/>
  <c r="F43" i="5" l="1"/>
  <c r="K43" i="5"/>
  <c r="J14" i="5" l="1"/>
  <c r="J23" i="5"/>
  <c r="J33" i="5"/>
  <c r="J43" i="5" l="1"/>
  <c r="I43" i="5" l="1"/>
  <c r="G43" i="5"/>
</calcChain>
</file>

<file path=xl/sharedStrings.xml><?xml version="1.0" encoding="utf-8"?>
<sst xmlns="http://schemas.openxmlformats.org/spreadsheetml/2006/main" count="134" uniqueCount="56">
  <si>
    <t>Pollock</t>
  </si>
  <si>
    <t>Pacific cod</t>
  </si>
  <si>
    <t>Sablefish</t>
  </si>
  <si>
    <t>Yellowfin sole</t>
  </si>
  <si>
    <t>Greenland turbot</t>
  </si>
  <si>
    <t>Arrowtooth flounder</t>
  </si>
  <si>
    <t>Flathead sole</t>
  </si>
  <si>
    <t>Alaska plaice</t>
  </si>
  <si>
    <t>Other flatfish</t>
  </si>
  <si>
    <t>Pacific Ocean perch</t>
  </si>
  <si>
    <t>Northern rockfish</t>
  </si>
  <si>
    <t>Other rockfish</t>
  </si>
  <si>
    <t>Atka mackerel</t>
  </si>
  <si>
    <t>Total</t>
  </si>
  <si>
    <t>EBS</t>
  </si>
  <si>
    <t>AI</t>
  </si>
  <si>
    <t>Bogoslof</t>
  </si>
  <si>
    <t>BSAI</t>
  </si>
  <si>
    <t>WAI</t>
  </si>
  <si>
    <t>CAI</t>
  </si>
  <si>
    <t>EAI</t>
  </si>
  <si>
    <t>BS</t>
  </si>
  <si>
    <t>EAI/BS</t>
  </si>
  <si>
    <t>OFL</t>
  </si>
  <si>
    <t>ABC</t>
  </si>
  <si>
    <t>TAC</t>
  </si>
  <si>
    <t>Area</t>
  </si>
  <si>
    <t>Species</t>
  </si>
  <si>
    <t>Input to facilitate Plan Team discussions of appropriate proposed OFLs and ABCs at September plan team meetings.</t>
  </si>
  <si>
    <t>Shortraker rockfish</t>
  </si>
  <si>
    <t>n/a</t>
  </si>
  <si>
    <t>Sharks</t>
  </si>
  <si>
    <t>Kamchatka flounder</t>
  </si>
  <si>
    <t>Northern rock sole</t>
  </si>
  <si>
    <t>EBS/EAI</t>
  </si>
  <si>
    <t>CAI/WAI</t>
  </si>
  <si>
    <t>Skates</t>
  </si>
  <si>
    <t>Octopuses</t>
  </si>
  <si>
    <t>From</t>
  </si>
  <si>
    <t>To</t>
  </si>
  <si>
    <t>Difference</t>
  </si>
  <si>
    <t>Reason</t>
  </si>
  <si>
    <t>Catch as of</t>
  </si>
  <si>
    <t>Reallocations over specified TAC</t>
  </si>
  <si>
    <t>Blackspotted/Rougheye Rockfish</t>
  </si>
  <si>
    <t>2023 draft SAFE</t>
  </si>
  <si>
    <t>BSAI/GOA</t>
  </si>
  <si>
    <t>Plan Team Proposed  2024/2025</t>
  </si>
  <si>
    <t>Table 1. Plan Team Proposed recommended OFL, ABC for Groundfish in the Bering Sea and Aleutian Islands (metric tons) for 2024-2025</t>
  </si>
  <si>
    <t>AI Pollock</t>
  </si>
  <si>
    <t>BS Pollock</t>
  </si>
  <si>
    <t>Reallocate AI to BS</t>
  </si>
  <si>
    <t>Sources:  2022 OFLs, ABCs, and TACs and 2023 OFLs and ABCs are from harvest specifications adopted by the Council in December 2021 and December 2022 respectively; 2022 catches through December 31, and 2023 catches through September 13, 2023 from AKR Catch Accounting.</t>
  </si>
  <si>
    <t>Spreadsheets for the BSAI and GOA with information on 2024 and 2025 OFLs, ABCs and TACs as adopted by published in the Federal Register in March 2023 and March 2019.</t>
  </si>
  <si>
    <t>Comments: Steve Whitney, 907-586-7269, steven.whitney@noaa.gov</t>
  </si>
  <si>
    <t>To be completed in September with actual catches through December 31, 2022 and September 13, 2023 as published by SF to web 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</si>
</sst>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theme="0" tint="-0.14996795556505021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52">
    <xf numFmtId="0" fontId="0" fillId="0" borderId="0" xfId="0"/>
    <xf numFmtId="0" fontId="3" fillId="0" borderId="0" xfId="0" applyFont="1"/>
    <xf numFmtId="0" fontId="2" fillId="0" borderId="0" xfId="0" applyFont="1" applyAlignment="1"/>
    <xf numFmtId="0" fontId="0" fillId="0" borderId="0" xfId="0" applyAlignment="1"/>
    <xf numFmtId="164" fontId="0" fillId="0" borderId="0" xfId="1" applyNumberFormat="1" applyFont="1" applyAlignment="1"/>
    <xf numFmtId="164" fontId="0" fillId="0" borderId="0" xfId="0" applyNumberFormat="1" applyAlignment="1"/>
    <xf numFmtId="3" fontId="3" fillId="0" borderId="4" xfId="0" applyNumberFormat="1" applyFont="1" applyFill="1" applyBorder="1" applyAlignment="1">
      <alignment horizontal="right" vertical="center"/>
    </xf>
    <xf numFmtId="0" fontId="5" fillId="0" borderId="0" xfId="0" applyFont="1" applyAlignment="1"/>
    <xf numFmtId="164" fontId="3" fillId="0" borderId="0" xfId="1" applyNumberFormat="1" applyFont="1" applyBorder="1" applyAlignment="1"/>
    <xf numFmtId="0" fontId="5" fillId="0" borderId="0" xfId="0" applyFont="1" applyBorder="1" applyAlignment="1">
      <alignment horizontal="left"/>
    </xf>
    <xf numFmtId="164" fontId="0" fillId="0" borderId="0" xfId="1" applyNumberFormat="1" applyFont="1" applyBorder="1" applyAlignment="1"/>
    <xf numFmtId="0" fontId="0" fillId="0" borderId="0" xfId="0" applyBorder="1" applyAlignment="1"/>
    <xf numFmtId="3" fontId="3" fillId="0" borderId="0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0" fillId="2" borderId="0" xfId="0" applyFill="1" applyAlignment="1"/>
    <xf numFmtId="0" fontId="0" fillId="2" borderId="6" xfId="0" applyFill="1" applyBorder="1" applyAlignment="1"/>
    <xf numFmtId="0" fontId="3" fillId="0" borderId="1" xfId="0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horizontal="right" vertical="center"/>
    </xf>
    <xf numFmtId="0" fontId="0" fillId="0" borderId="6" xfId="0" applyBorder="1" applyAlignment="1"/>
    <xf numFmtId="0" fontId="3" fillId="0" borderId="5" xfId="0" applyFont="1" applyFill="1" applyBorder="1" applyAlignment="1">
      <alignment vertical="center"/>
    </xf>
    <xf numFmtId="0" fontId="0" fillId="0" borderId="4" xfId="0" applyBorder="1" applyAlignment="1"/>
    <xf numFmtId="0" fontId="5" fillId="0" borderId="17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17" xfId="0" quotePrefix="1" applyFont="1" applyFill="1" applyBorder="1" applyAlignment="1">
      <alignment vertical="center"/>
    </xf>
    <xf numFmtId="0" fontId="0" fillId="0" borderId="0" xfId="0" applyFill="1" applyBorder="1" applyAlignment="1"/>
    <xf numFmtId="3" fontId="3" fillId="0" borderId="15" xfId="0" applyNumberFormat="1" applyFont="1" applyFill="1" applyBorder="1" applyAlignment="1">
      <alignment horizontal="right" vertical="center"/>
    </xf>
    <xf numFmtId="3" fontId="3" fillId="0" borderId="18" xfId="0" applyNumberFormat="1" applyFont="1" applyFill="1" applyBorder="1" applyAlignment="1">
      <alignment horizontal="right" vertical="center"/>
    </xf>
    <xf numFmtId="3" fontId="3" fillId="0" borderId="7" xfId="0" applyNumberFormat="1" applyFont="1" applyFill="1" applyBorder="1" applyAlignment="1">
      <alignment horizontal="right" vertical="center"/>
    </xf>
    <xf numFmtId="3" fontId="3" fillId="0" borderId="26" xfId="0" applyNumberFormat="1" applyFont="1" applyFill="1" applyBorder="1" applyAlignment="1">
      <alignment horizontal="right" vertical="center"/>
    </xf>
    <xf numFmtId="3" fontId="3" fillId="0" borderId="20" xfId="0" applyNumberFormat="1" applyFont="1" applyFill="1" applyBorder="1" applyAlignment="1">
      <alignment horizontal="right" vertical="center"/>
    </xf>
    <xf numFmtId="3" fontId="6" fillId="0" borderId="20" xfId="0" applyNumberFormat="1" applyFont="1" applyFill="1" applyBorder="1" applyAlignment="1">
      <alignment horizontal="right" vertical="center"/>
    </xf>
    <xf numFmtId="3" fontId="3" fillId="0" borderId="8" xfId="0" applyNumberFormat="1" applyFont="1" applyFill="1" applyBorder="1" applyAlignment="1">
      <alignment horizontal="right" vertical="center"/>
    </xf>
    <xf numFmtId="3" fontId="3" fillId="0" borderId="25" xfId="0" applyNumberFormat="1" applyFont="1" applyFill="1" applyBorder="1" applyAlignment="1">
      <alignment horizontal="right" vertical="center"/>
    </xf>
    <xf numFmtId="3" fontId="3" fillId="0" borderId="9" xfId="0" applyNumberFormat="1" applyFont="1" applyFill="1" applyBorder="1" applyAlignment="1">
      <alignment horizontal="right" vertical="center"/>
    </xf>
    <xf numFmtId="3" fontId="3" fillId="0" borderId="27" xfId="0" applyNumberFormat="1" applyFont="1" applyFill="1" applyBorder="1" applyAlignment="1">
      <alignment horizontal="right" vertical="center"/>
    </xf>
    <xf numFmtId="14" fontId="0" fillId="0" borderId="0" xfId="0" applyNumberFormat="1" applyAlignment="1"/>
    <xf numFmtId="3" fontId="3" fillId="0" borderId="28" xfId="0" applyNumberFormat="1" applyFont="1" applyFill="1" applyBorder="1" applyAlignment="1">
      <alignment horizontal="right" vertical="center"/>
    </xf>
    <xf numFmtId="3" fontId="3" fillId="0" borderId="29" xfId="0" applyNumberFormat="1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left"/>
    </xf>
    <xf numFmtId="0" fontId="8" fillId="3" borderId="31" xfId="0" applyFont="1" applyFill="1" applyBorder="1" applyAlignment="1">
      <alignment horizontal="left"/>
    </xf>
    <xf numFmtId="0" fontId="8" fillId="3" borderId="32" xfId="0" applyFont="1" applyFill="1" applyBorder="1" applyAlignment="1">
      <alignment horizontal="center"/>
    </xf>
    <xf numFmtId="14" fontId="8" fillId="3" borderId="31" xfId="0" applyNumberFormat="1" applyFont="1" applyFill="1" applyBorder="1" applyAlignment="1">
      <alignment horizontal="center"/>
    </xf>
    <xf numFmtId="14" fontId="8" fillId="3" borderId="32" xfId="0" applyNumberFormat="1" applyFont="1" applyFill="1" applyBorder="1" applyAlignment="1">
      <alignment horizontal="center"/>
    </xf>
    <xf numFmtId="14" fontId="8" fillId="3" borderId="33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center"/>
    </xf>
    <xf numFmtId="3" fontId="3" fillId="3" borderId="7" xfId="0" applyNumberFormat="1" applyFont="1" applyFill="1" applyBorder="1" applyAlignment="1">
      <alignment horizontal="right" vertical="center"/>
    </xf>
    <xf numFmtId="3" fontId="3" fillId="3" borderId="26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18" xfId="0" applyNumberFormat="1" applyFont="1" applyFill="1" applyBorder="1" applyAlignment="1">
      <alignment horizontal="right" vertical="center"/>
    </xf>
    <xf numFmtId="3" fontId="3" fillId="3" borderId="8" xfId="0" applyNumberFormat="1" applyFont="1" applyFill="1" applyBorder="1" applyAlignment="1">
      <alignment horizontal="right" vertical="center"/>
    </xf>
    <xf numFmtId="3" fontId="3" fillId="3" borderId="25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vertical="center"/>
    </xf>
    <xf numFmtId="0" fontId="9" fillId="0" borderId="0" xfId="0" applyFont="1" applyAlignment="1"/>
    <xf numFmtId="14" fontId="9" fillId="0" borderId="0" xfId="0" applyNumberFormat="1" applyFont="1" applyAlignment="1"/>
    <xf numFmtId="164" fontId="1" fillId="3" borderId="3" xfId="1" applyNumberFormat="1" applyFont="1" applyFill="1" applyBorder="1" applyAlignment="1">
      <alignment horizontal="right" vertical="center"/>
    </xf>
    <xf numFmtId="164" fontId="1" fillId="0" borderId="3" xfId="1" applyNumberFormat="1" applyFont="1" applyFill="1" applyBorder="1" applyAlignment="1">
      <alignment horizontal="right" vertical="center"/>
    </xf>
    <xf numFmtId="164" fontId="0" fillId="0" borderId="0" xfId="1" applyNumberFormat="1" applyFont="1" applyFill="1" applyBorder="1" applyAlignment="1"/>
    <xf numFmtId="0" fontId="1" fillId="0" borderId="0" xfId="0" applyFont="1"/>
    <xf numFmtId="0" fontId="3" fillId="4" borderId="1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164" fontId="3" fillId="0" borderId="0" xfId="1" applyNumberFormat="1" applyFont="1" applyBorder="1" applyAlignment="1">
      <alignment horizontal="right"/>
    </xf>
    <xf numFmtId="3" fontId="3" fillId="3" borderId="22" xfId="0" applyNumberFormat="1" applyFont="1" applyFill="1" applyBorder="1" applyAlignment="1">
      <alignment horizontal="right" vertical="center"/>
    </xf>
    <xf numFmtId="3" fontId="3" fillId="3" borderId="23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/>
    <xf numFmtId="164" fontId="0" fillId="0" borderId="0" xfId="0" applyNumberFormat="1" applyFill="1" applyBorder="1" applyAlignment="1"/>
    <xf numFmtId="3" fontId="1" fillId="0" borderId="0" xfId="0" applyNumberFormat="1" applyFont="1" applyFill="1" applyBorder="1" applyAlignment="1">
      <alignment horizontal="right" vertical="center"/>
    </xf>
    <xf numFmtId="3" fontId="1" fillId="3" borderId="0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0" fillId="0" borderId="6" xfId="0" applyFill="1" applyBorder="1" applyAlignment="1"/>
    <xf numFmtId="164" fontId="0" fillId="0" borderId="0" xfId="0" applyNumberFormat="1" applyFill="1"/>
    <xf numFmtId="0" fontId="0" fillId="0" borderId="0" xfId="0" applyFill="1" applyAlignment="1"/>
    <xf numFmtId="0" fontId="0" fillId="0" borderId="4" xfId="0" applyFill="1" applyBorder="1" applyAlignment="1"/>
    <xf numFmtId="3" fontId="1" fillId="4" borderId="0" xfId="0" applyNumberFormat="1" applyFont="1" applyFill="1" applyBorder="1" applyAlignment="1">
      <alignment horizontal="right" vertical="center"/>
    </xf>
    <xf numFmtId="3" fontId="1" fillId="4" borderId="24" xfId="0" applyNumberFormat="1" applyFont="1" applyFill="1" applyBorder="1" applyAlignment="1">
      <alignment horizontal="right" vertical="center"/>
    </xf>
    <xf numFmtId="3" fontId="1" fillId="0" borderId="34" xfId="0" applyNumberFormat="1" applyFont="1" applyBorder="1" applyAlignment="1">
      <alignment horizontal="right" vertical="center"/>
    </xf>
    <xf numFmtId="3" fontId="1" fillId="0" borderId="12" xfId="0" applyNumberFormat="1" applyFont="1" applyFill="1" applyBorder="1" applyAlignment="1">
      <alignment horizontal="right" vertical="center"/>
    </xf>
    <xf numFmtId="3" fontId="1" fillId="0" borderId="12" xfId="0" applyNumberFormat="1" applyFont="1" applyBorder="1" applyAlignment="1">
      <alignment horizontal="right" vertical="center"/>
    </xf>
    <xf numFmtId="3" fontId="1" fillId="0" borderId="12" xfId="0" applyNumberFormat="1" applyFont="1" applyBorder="1" applyAlignment="1">
      <alignment horizontal="right" vertical="center" wrapText="1"/>
    </xf>
    <xf numFmtId="164" fontId="1" fillId="0" borderId="12" xfId="1" applyNumberFormat="1" applyFont="1" applyBorder="1" applyAlignment="1">
      <alignment horizontal="right" vertical="center"/>
    </xf>
    <xf numFmtId="164" fontId="1" fillId="0" borderId="12" xfId="1" applyNumberFormat="1" applyFont="1" applyFill="1" applyBorder="1" applyAlignment="1">
      <alignment horizontal="right" vertical="center"/>
    </xf>
    <xf numFmtId="164" fontId="1" fillId="0" borderId="36" xfId="1" applyNumberFormat="1" applyFont="1" applyFill="1" applyBorder="1" applyAlignment="1">
      <alignment horizontal="right" vertical="center"/>
    </xf>
    <xf numFmtId="3" fontId="1" fillId="3" borderId="37" xfId="0" applyNumberFormat="1" applyFont="1" applyFill="1" applyBorder="1" applyAlignment="1">
      <alignment horizontal="right" vertical="center"/>
    </xf>
    <xf numFmtId="3" fontId="1" fillId="3" borderId="0" xfId="0" applyNumberFormat="1" applyFont="1" applyFill="1" applyBorder="1" applyAlignment="1">
      <alignment horizontal="right" vertical="center" wrapText="1"/>
    </xf>
    <xf numFmtId="164" fontId="1" fillId="3" borderId="0" xfId="1" applyNumberFormat="1" applyFont="1" applyFill="1" applyBorder="1" applyAlignment="1">
      <alignment horizontal="right" vertical="center"/>
    </xf>
    <xf numFmtId="164" fontId="1" fillId="3" borderId="38" xfId="1" applyNumberFormat="1" applyFont="1" applyFill="1" applyBorder="1" applyAlignment="1">
      <alignment horizontal="right" vertical="center"/>
    </xf>
    <xf numFmtId="164" fontId="1" fillId="0" borderId="38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horizontal="right" vertical="center"/>
    </xf>
    <xf numFmtId="3" fontId="1" fillId="0" borderId="37" xfId="0" applyNumberFormat="1" applyFont="1" applyFill="1" applyBorder="1" applyAlignment="1">
      <alignment horizontal="right" vertical="center"/>
    </xf>
    <xf numFmtId="3" fontId="1" fillId="0" borderId="0" xfId="2" applyNumberFormat="1" applyFont="1" applyFill="1" applyBorder="1" applyAlignment="1">
      <alignment horizontal="right" vertical="center" wrapText="1"/>
    </xf>
    <xf numFmtId="3" fontId="1" fillId="3" borderId="0" xfId="2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3" fontId="1" fillId="3" borderId="0" xfId="0" applyNumberFormat="1" applyFont="1" applyFill="1" applyBorder="1"/>
    <xf numFmtId="3" fontId="1" fillId="0" borderId="0" xfId="0" applyNumberFormat="1" applyFont="1" applyFill="1" applyBorder="1"/>
    <xf numFmtId="3" fontId="1" fillId="3" borderId="39" xfId="0" applyNumberFormat="1" applyFont="1" applyFill="1" applyBorder="1" applyAlignment="1">
      <alignment horizontal="right" vertical="center"/>
    </xf>
    <xf numFmtId="3" fontId="1" fillId="3" borderId="2" xfId="0" applyNumberFormat="1" applyFont="1" applyFill="1" applyBorder="1" applyAlignment="1">
      <alignment horizontal="right" vertical="center"/>
    </xf>
    <xf numFmtId="164" fontId="1" fillId="3" borderId="2" xfId="1" applyNumberFormat="1" applyFont="1" applyFill="1" applyBorder="1" applyAlignment="1">
      <alignment horizontal="right" vertical="center"/>
    </xf>
    <xf numFmtId="164" fontId="1" fillId="3" borderId="40" xfId="1" applyNumberFormat="1" applyFont="1" applyFill="1" applyBorder="1" applyAlignment="1">
      <alignment horizontal="right" vertical="center"/>
    </xf>
    <xf numFmtId="3" fontId="1" fillId="0" borderId="34" xfId="0" applyNumberFormat="1" applyFont="1" applyBorder="1" applyAlignment="1">
      <alignment horizontal="right" vertical="center" wrapText="1"/>
    </xf>
    <xf numFmtId="3" fontId="1" fillId="3" borderId="37" xfId="0" applyNumberFormat="1" applyFont="1" applyFill="1" applyBorder="1" applyAlignment="1">
      <alignment horizontal="right" vertical="center" wrapText="1"/>
    </xf>
    <xf numFmtId="3" fontId="1" fillId="0" borderId="37" xfId="2" applyNumberFormat="1" applyFont="1" applyFill="1" applyBorder="1" applyAlignment="1">
      <alignment horizontal="right" vertical="center" wrapText="1"/>
    </xf>
    <xf numFmtId="3" fontId="1" fillId="3" borderId="37" xfId="2" applyNumberFormat="1" applyFont="1" applyFill="1" applyBorder="1" applyAlignment="1">
      <alignment horizontal="right" vertical="center" wrapText="1"/>
    </xf>
    <xf numFmtId="164" fontId="1" fillId="3" borderId="3" xfId="1" applyNumberFormat="1" applyFont="1" applyFill="1" applyBorder="1" applyAlignment="1"/>
    <xf numFmtId="164" fontId="1" fillId="4" borderId="35" xfId="1" applyNumberFormat="1" applyFont="1" applyFill="1" applyBorder="1" applyAlignment="1">
      <alignment horizontal="right" vertical="center"/>
    </xf>
    <xf numFmtId="164" fontId="7" fillId="0" borderId="11" xfId="1" applyNumberFormat="1" applyFont="1" applyFill="1" applyBorder="1" applyAlignment="1">
      <alignment horizontal="right"/>
    </xf>
    <xf numFmtId="164" fontId="7" fillId="3" borderId="3" xfId="1" applyNumberFormat="1" applyFont="1" applyFill="1" applyBorder="1" applyAlignment="1">
      <alignment horizontal="right"/>
    </xf>
    <xf numFmtId="164" fontId="7" fillId="0" borderId="3" xfId="1" applyNumberFormat="1" applyFont="1" applyFill="1" applyBorder="1" applyAlignment="1">
      <alignment horizontal="right"/>
    </xf>
    <xf numFmtId="164" fontId="1" fillId="0" borderId="3" xfId="1" applyNumberFormat="1" applyFont="1" applyFill="1" applyBorder="1" applyAlignment="1" applyProtection="1">
      <protection locked="0"/>
    </xf>
    <xf numFmtId="164" fontId="1" fillId="3" borderId="3" xfId="1" applyNumberFormat="1" applyFont="1" applyFill="1" applyBorder="1" applyAlignment="1" applyProtection="1">
      <protection locked="0"/>
    </xf>
    <xf numFmtId="164" fontId="1" fillId="3" borderId="35" xfId="1" applyNumberFormat="1" applyFont="1" applyFill="1" applyBorder="1" applyAlignment="1" applyProtection="1">
      <protection locked="0"/>
    </xf>
    <xf numFmtId="164" fontId="1" fillId="0" borderId="3" xfId="1" applyNumberFormat="1" applyFont="1" applyFill="1" applyBorder="1" applyAlignment="1"/>
    <xf numFmtId="0" fontId="1" fillId="0" borderId="0" xfId="0" applyFont="1" applyAlignment="1"/>
    <xf numFmtId="3" fontId="0" fillId="0" borderId="0" xfId="0" applyNumberFormat="1" applyAlignment="1"/>
    <xf numFmtId="3" fontId="1" fillId="0" borderId="39" xfId="0" applyNumberFormat="1" applyFont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164" fontId="1" fillId="0" borderId="35" xfId="1" applyNumberFormat="1" applyFont="1" applyBorder="1" applyAlignment="1">
      <alignment horizontal="right" vertical="center"/>
    </xf>
    <xf numFmtId="3" fontId="1" fillId="0" borderId="39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right" vertical="center"/>
    </xf>
    <xf numFmtId="164" fontId="1" fillId="4" borderId="2" xfId="1" applyNumberFormat="1" applyFont="1" applyFill="1" applyBorder="1" applyAlignment="1">
      <alignment horizontal="right" vertical="center"/>
    </xf>
    <xf numFmtId="164" fontId="1" fillId="0" borderId="40" xfId="1" applyNumberFormat="1" applyFont="1" applyFill="1" applyBorder="1" applyAlignment="1">
      <alignment horizontal="right" vertical="center"/>
    </xf>
    <xf numFmtId="164" fontId="1" fillId="0" borderId="35" xfId="1" applyNumberFormat="1" applyFont="1" applyFill="1" applyBorder="1" applyAlignment="1">
      <alignment horizontal="right" vertical="center"/>
    </xf>
    <xf numFmtId="164" fontId="1" fillId="0" borderId="35" xfId="1" applyNumberFormat="1" applyFont="1" applyFill="1" applyBorder="1" applyAlignment="1"/>
    <xf numFmtId="164" fontId="1" fillId="0" borderId="2" xfId="1" applyNumberFormat="1" applyFont="1" applyBorder="1" applyAlignment="1">
      <alignment horizontal="right" vertical="center"/>
    </xf>
    <xf numFmtId="164" fontId="1" fillId="0" borderId="2" xfId="1" applyNumberFormat="1" applyFont="1" applyFill="1" applyBorder="1" applyAlignment="1">
      <alignment horizontal="right" vertical="center"/>
    </xf>
    <xf numFmtId="164" fontId="7" fillId="3" borderId="35" xfId="1" applyNumberFormat="1" applyFont="1" applyFill="1" applyBorder="1" applyAlignment="1">
      <alignment horizontal="right"/>
    </xf>
    <xf numFmtId="3" fontId="1" fillId="3" borderId="2" xfId="2" applyNumberFormat="1" applyFont="1" applyFill="1" applyBorder="1" applyAlignment="1">
      <alignment horizontal="right" vertical="center" wrapText="1"/>
    </xf>
    <xf numFmtId="3" fontId="1" fillId="0" borderId="41" xfId="0" applyNumberFormat="1" applyFont="1" applyFill="1" applyBorder="1" applyAlignment="1">
      <alignment horizontal="right" vertical="center"/>
    </xf>
    <xf numFmtId="3" fontId="1" fillId="0" borderId="4" xfId="0" applyNumberFormat="1" applyFont="1" applyFill="1" applyBorder="1" applyAlignment="1">
      <alignment horizontal="right" vertical="center"/>
    </xf>
    <xf numFmtId="164" fontId="1" fillId="0" borderId="5" xfId="1" applyNumberFormat="1" applyFont="1" applyFill="1" applyBorder="1" applyAlignment="1" applyProtection="1">
      <protection locked="0"/>
    </xf>
    <xf numFmtId="3" fontId="1" fillId="0" borderId="41" xfId="2" applyNumberFormat="1" applyFont="1" applyFill="1" applyBorder="1" applyAlignment="1">
      <alignment horizontal="right" vertical="center" wrapText="1"/>
    </xf>
    <xf numFmtId="3" fontId="1" fillId="0" borderId="4" xfId="2" applyNumberFormat="1" applyFont="1" applyFill="1" applyBorder="1" applyAlignment="1">
      <alignment horizontal="right" vertical="center" wrapText="1"/>
    </xf>
    <xf numFmtId="164" fontId="1" fillId="0" borderId="4" xfId="1" applyNumberFormat="1" applyFont="1" applyFill="1" applyBorder="1" applyAlignment="1">
      <alignment horizontal="right" vertical="center"/>
    </xf>
    <xf numFmtId="164" fontId="1" fillId="0" borderId="42" xfId="1" applyNumberFormat="1" applyFont="1" applyFill="1" applyBorder="1" applyAlignment="1">
      <alignment horizontal="right" vertical="center"/>
    </xf>
    <xf numFmtId="0" fontId="8" fillId="3" borderId="34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left" vertical="top" wrapText="1"/>
    </xf>
    <xf numFmtId="0" fontId="3" fillId="5" borderId="22" xfId="0" applyFont="1" applyFill="1" applyBorder="1" applyAlignment="1">
      <alignment horizontal="left" vertical="top" wrapText="1"/>
    </xf>
    <xf numFmtId="0" fontId="3" fillId="5" borderId="23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V49"/>
  <sheetViews>
    <sheetView tabSelected="1" zoomScaleNormal="100" workbookViewId="0">
      <pane xSplit="16" ySplit="4" topLeftCell="MA23" activePane="bottomRight" state="frozen"/>
      <selection pane="topRight" activeCell="Q1" sqref="Q1"/>
      <selection pane="bottomLeft" activeCell="A5" sqref="A5"/>
      <selection pane="bottomRight" activeCell="F37" sqref="F37"/>
    </sheetView>
  </sheetViews>
  <sheetFormatPr defaultColWidth="8.81640625" defaultRowHeight="12.5" x14ac:dyDescent="0.25"/>
  <cols>
    <col min="1" max="1" width="22.1796875" style="3" customWidth="1"/>
    <col min="2" max="2" width="10.26953125" style="3" customWidth="1"/>
    <col min="3" max="3" width="10.7265625" style="3" bestFit="1" customWidth="1"/>
    <col min="4" max="4" width="11.1796875" style="3" bestFit="1" customWidth="1"/>
    <col min="5" max="5" width="9.54296875" style="3" bestFit="1" customWidth="1"/>
    <col min="6" max="6" width="10.81640625" style="3" customWidth="1"/>
    <col min="7" max="9" width="10.26953125" style="3" customWidth="1"/>
    <col min="10" max="10" width="10.81640625" style="3" bestFit="1" customWidth="1"/>
    <col min="11" max="11" width="11.1796875" style="3" bestFit="1" customWidth="1"/>
    <col min="12" max="13" width="13.1796875" style="3" bestFit="1" customWidth="1"/>
    <col min="14" max="14" width="4.7265625" style="3" hidden="1" customWidth="1"/>
    <col min="15" max="15" width="4.81640625" style="3" hidden="1" customWidth="1"/>
    <col min="16" max="16" width="4.7265625" style="3" hidden="1" customWidth="1"/>
    <col min="17" max="17" width="13.26953125" style="3" bestFit="1" customWidth="1"/>
    <col min="18" max="1244" width="8.81640625" style="24"/>
    <col min="1245" max="16384" width="8.81640625" style="3"/>
  </cols>
  <sheetData>
    <row r="1" spans="1:1244" ht="15.5" x14ac:dyDescent="0.35">
      <c r="A1" s="56" t="s">
        <v>48</v>
      </c>
      <c r="B1" s="2"/>
      <c r="C1" s="2"/>
      <c r="D1" s="2"/>
      <c r="L1" s="35"/>
      <c r="M1" s="57">
        <v>45183</v>
      </c>
      <c r="Q1" s="24"/>
    </row>
    <row r="2" spans="1:1244" ht="13" thickBot="1" x14ac:dyDescent="0.3">
      <c r="F2" s="76"/>
      <c r="G2" s="76"/>
      <c r="H2" s="76"/>
      <c r="I2" s="76"/>
      <c r="P2" s="24"/>
      <c r="Q2" s="24"/>
      <c r="AUV2" s="3"/>
    </row>
    <row r="3" spans="1:1244" ht="13" x14ac:dyDescent="0.3">
      <c r="A3" s="63"/>
      <c r="B3" s="38"/>
      <c r="C3" s="140">
        <v>2022</v>
      </c>
      <c r="D3" s="141"/>
      <c r="E3" s="141"/>
      <c r="F3" s="38" t="s">
        <v>42</v>
      </c>
      <c r="G3" s="140">
        <v>2023</v>
      </c>
      <c r="H3" s="141"/>
      <c r="I3" s="141"/>
      <c r="J3" s="38" t="s">
        <v>42</v>
      </c>
      <c r="K3" s="140" t="s">
        <v>47</v>
      </c>
      <c r="L3" s="141"/>
      <c r="M3" s="142"/>
      <c r="N3" s="141" t="s">
        <v>45</v>
      </c>
      <c r="O3" s="141"/>
      <c r="P3" s="142"/>
      <c r="Q3" s="24"/>
    </row>
    <row r="4" spans="1:1244" ht="13.5" thickBot="1" x14ac:dyDescent="0.35">
      <c r="A4" s="39" t="s">
        <v>27</v>
      </c>
      <c r="B4" s="40" t="s">
        <v>26</v>
      </c>
      <c r="C4" s="41" t="s">
        <v>23</v>
      </c>
      <c r="D4" s="41" t="s">
        <v>24</v>
      </c>
      <c r="E4" s="41" t="s">
        <v>25</v>
      </c>
      <c r="F4" s="42">
        <v>44926</v>
      </c>
      <c r="G4" s="41" t="s">
        <v>23</v>
      </c>
      <c r="H4" s="41" t="s">
        <v>24</v>
      </c>
      <c r="I4" s="41" t="s">
        <v>25</v>
      </c>
      <c r="J4" s="42">
        <v>45182</v>
      </c>
      <c r="K4" s="43" t="s">
        <v>23</v>
      </c>
      <c r="L4" s="43" t="s">
        <v>24</v>
      </c>
      <c r="M4" s="44" t="s">
        <v>25</v>
      </c>
      <c r="N4" s="45" t="s">
        <v>23</v>
      </c>
      <c r="O4" s="45" t="s">
        <v>24</v>
      </c>
      <c r="P4" s="46" t="s">
        <v>25</v>
      </c>
      <c r="Q4" s="24"/>
    </row>
    <row r="5" spans="1:1244" x14ac:dyDescent="0.25">
      <c r="A5" s="147" t="s">
        <v>0</v>
      </c>
      <c r="B5" s="13" t="s">
        <v>14</v>
      </c>
      <c r="C5" s="80">
        <v>1469000</v>
      </c>
      <c r="D5" s="81">
        <v>1111000</v>
      </c>
      <c r="E5" s="82">
        <v>1111000</v>
      </c>
      <c r="F5" s="109">
        <v>1105677.4604632601</v>
      </c>
      <c r="G5" s="103">
        <v>3381000</v>
      </c>
      <c r="H5" s="83">
        <v>1910000</v>
      </c>
      <c r="I5" s="82">
        <v>1300000</v>
      </c>
      <c r="J5" s="109">
        <v>1250855.9294253499</v>
      </c>
      <c r="K5" s="84">
        <v>4639000</v>
      </c>
      <c r="L5" s="85">
        <v>2275000</v>
      </c>
      <c r="M5" s="86"/>
      <c r="N5" s="69"/>
      <c r="O5" s="31"/>
      <c r="P5" s="32"/>
      <c r="Q5" s="24"/>
    </row>
    <row r="6" spans="1:1244" s="14" customFormat="1" x14ac:dyDescent="0.25">
      <c r="A6" s="147"/>
      <c r="B6" s="47" t="s">
        <v>15</v>
      </c>
      <c r="C6" s="87">
        <v>61264</v>
      </c>
      <c r="D6" s="72">
        <v>50752</v>
      </c>
      <c r="E6" s="72">
        <v>19000</v>
      </c>
      <c r="F6" s="110">
        <v>3057.8084349659998</v>
      </c>
      <c r="G6" s="104">
        <v>52383</v>
      </c>
      <c r="H6" s="88">
        <v>43413</v>
      </c>
      <c r="I6" s="72">
        <v>19000</v>
      </c>
      <c r="J6" s="58">
        <v>2694</v>
      </c>
      <c r="K6" s="89">
        <v>52043</v>
      </c>
      <c r="L6" s="89">
        <v>43092</v>
      </c>
      <c r="M6" s="90"/>
      <c r="N6" s="48"/>
      <c r="O6" s="48"/>
      <c r="P6" s="49"/>
      <c r="Q6" s="60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24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24"/>
      <c r="AGD6" s="24"/>
      <c r="AGE6" s="24"/>
      <c r="AGF6" s="24"/>
      <c r="AGG6" s="24"/>
      <c r="AGH6" s="24"/>
      <c r="AGI6" s="24"/>
      <c r="AGJ6" s="24"/>
      <c r="AGK6" s="24"/>
      <c r="AGL6" s="24"/>
      <c r="AGM6" s="24"/>
      <c r="AGN6" s="24"/>
      <c r="AGO6" s="24"/>
      <c r="AGP6" s="24"/>
      <c r="AGQ6" s="24"/>
      <c r="AGR6" s="24"/>
      <c r="AGS6" s="24"/>
      <c r="AGT6" s="24"/>
      <c r="AGU6" s="24"/>
      <c r="AGV6" s="24"/>
      <c r="AGW6" s="24"/>
      <c r="AGX6" s="24"/>
      <c r="AGY6" s="24"/>
      <c r="AGZ6" s="24"/>
      <c r="AHA6" s="24"/>
      <c r="AHB6" s="24"/>
      <c r="AHC6" s="24"/>
      <c r="AHD6" s="24"/>
      <c r="AHE6" s="24"/>
      <c r="AHF6" s="24"/>
      <c r="AHG6" s="24"/>
      <c r="AHH6" s="24"/>
      <c r="AHI6" s="24"/>
      <c r="AHJ6" s="24"/>
      <c r="AHK6" s="24"/>
      <c r="AHL6" s="24"/>
      <c r="AHM6" s="24"/>
      <c r="AHN6" s="24"/>
      <c r="AHO6" s="24"/>
      <c r="AHP6" s="24"/>
      <c r="AHQ6" s="24"/>
      <c r="AHR6" s="24"/>
      <c r="AHS6" s="24"/>
      <c r="AHT6" s="24"/>
      <c r="AHU6" s="24"/>
      <c r="AHV6" s="24"/>
      <c r="AHW6" s="24"/>
      <c r="AHX6" s="24"/>
      <c r="AHY6" s="24"/>
      <c r="AHZ6" s="24"/>
      <c r="AIA6" s="24"/>
      <c r="AIB6" s="24"/>
      <c r="AIC6" s="24"/>
      <c r="AID6" s="24"/>
      <c r="AIE6" s="24"/>
      <c r="AIF6" s="24"/>
      <c r="AIG6" s="24"/>
      <c r="AIH6" s="24"/>
      <c r="AII6" s="24"/>
      <c r="AIJ6" s="24"/>
      <c r="AIK6" s="24"/>
      <c r="AIL6" s="24"/>
      <c r="AIM6" s="24"/>
      <c r="AIN6" s="24"/>
      <c r="AIO6" s="24"/>
      <c r="AIP6" s="24"/>
      <c r="AIQ6" s="24"/>
      <c r="AIR6" s="24"/>
      <c r="AIS6" s="24"/>
      <c r="AIT6" s="24"/>
      <c r="AIU6" s="24"/>
      <c r="AIV6" s="24"/>
      <c r="AIW6" s="24"/>
      <c r="AIX6" s="24"/>
      <c r="AIY6" s="24"/>
      <c r="AIZ6" s="24"/>
      <c r="AJA6" s="24"/>
      <c r="AJB6" s="24"/>
      <c r="AJC6" s="24"/>
      <c r="AJD6" s="24"/>
      <c r="AJE6" s="24"/>
      <c r="AJF6" s="24"/>
      <c r="AJG6" s="24"/>
      <c r="AJH6" s="24"/>
      <c r="AJI6" s="24"/>
      <c r="AJJ6" s="24"/>
      <c r="AJK6" s="24"/>
      <c r="AJL6" s="24"/>
      <c r="AJM6" s="24"/>
      <c r="AJN6" s="24"/>
      <c r="AJO6" s="24"/>
      <c r="AJP6" s="24"/>
      <c r="AJQ6" s="24"/>
      <c r="AJR6" s="24"/>
      <c r="AJS6" s="24"/>
      <c r="AJT6" s="24"/>
      <c r="AJU6" s="24"/>
      <c r="AJV6" s="24"/>
      <c r="AJW6" s="24"/>
      <c r="AJX6" s="24"/>
      <c r="AJY6" s="24"/>
      <c r="AJZ6" s="24"/>
      <c r="AKA6" s="24"/>
      <c r="AKB6" s="24"/>
      <c r="AKC6" s="24"/>
      <c r="AKD6" s="24"/>
      <c r="AKE6" s="24"/>
      <c r="AKF6" s="24"/>
      <c r="AKG6" s="24"/>
      <c r="AKH6" s="24"/>
      <c r="AKI6" s="24"/>
      <c r="AKJ6" s="24"/>
      <c r="AKK6" s="24"/>
      <c r="AKL6" s="24"/>
      <c r="AKM6" s="24"/>
      <c r="AKN6" s="24"/>
      <c r="AKO6" s="24"/>
      <c r="AKP6" s="24"/>
      <c r="AKQ6" s="24"/>
      <c r="AKR6" s="24"/>
      <c r="AKS6" s="24"/>
      <c r="AKT6" s="24"/>
      <c r="AKU6" s="24"/>
      <c r="AKV6" s="24"/>
      <c r="AKW6" s="24"/>
      <c r="AKX6" s="24"/>
      <c r="AKY6" s="24"/>
      <c r="AKZ6" s="24"/>
      <c r="ALA6" s="24"/>
      <c r="ALB6" s="24"/>
      <c r="ALC6" s="24"/>
      <c r="ALD6" s="24"/>
      <c r="ALE6" s="24"/>
      <c r="ALF6" s="24"/>
      <c r="ALG6" s="24"/>
      <c r="ALH6" s="24"/>
      <c r="ALI6" s="24"/>
      <c r="ALJ6" s="24"/>
      <c r="ALK6" s="24"/>
      <c r="ALL6" s="24"/>
      <c r="ALM6" s="24"/>
      <c r="ALN6" s="24"/>
      <c r="ALO6" s="24"/>
      <c r="ALP6" s="24"/>
      <c r="ALQ6" s="24"/>
      <c r="ALR6" s="24"/>
      <c r="ALS6" s="24"/>
      <c r="ALT6" s="24"/>
      <c r="ALU6" s="24"/>
      <c r="ALV6" s="24"/>
      <c r="ALW6" s="24"/>
      <c r="ALX6" s="24"/>
      <c r="ALY6" s="24"/>
      <c r="ALZ6" s="24"/>
      <c r="AMA6" s="24"/>
      <c r="AMB6" s="24"/>
      <c r="AMC6" s="24"/>
      <c r="AMD6" s="24"/>
      <c r="AME6" s="24"/>
      <c r="AMF6" s="24"/>
      <c r="AMG6" s="24"/>
      <c r="AMH6" s="24"/>
      <c r="AMI6" s="24"/>
      <c r="AMJ6" s="24"/>
      <c r="AMK6" s="24"/>
      <c r="AML6" s="24"/>
      <c r="AMM6" s="24"/>
      <c r="AMN6" s="24"/>
      <c r="AMO6" s="24"/>
      <c r="AMP6" s="24"/>
      <c r="AMQ6" s="24"/>
      <c r="AMR6" s="24"/>
      <c r="AMS6" s="24"/>
      <c r="AMT6" s="24"/>
      <c r="AMU6" s="24"/>
      <c r="AMV6" s="24"/>
      <c r="AMW6" s="24"/>
      <c r="AMX6" s="24"/>
      <c r="AMY6" s="24"/>
      <c r="AMZ6" s="24"/>
      <c r="ANA6" s="24"/>
      <c r="ANB6" s="24"/>
      <c r="ANC6" s="24"/>
      <c r="AND6" s="24"/>
      <c r="ANE6" s="24"/>
      <c r="ANF6" s="24"/>
      <c r="ANG6" s="24"/>
      <c r="ANH6" s="24"/>
      <c r="ANI6" s="24"/>
      <c r="ANJ6" s="24"/>
      <c r="ANK6" s="24"/>
      <c r="ANL6" s="24"/>
      <c r="ANM6" s="24"/>
      <c r="ANN6" s="24"/>
      <c r="ANO6" s="24"/>
      <c r="ANP6" s="24"/>
      <c r="ANQ6" s="24"/>
      <c r="ANR6" s="24"/>
      <c r="ANS6" s="24"/>
      <c r="ANT6" s="24"/>
      <c r="ANU6" s="24"/>
      <c r="ANV6" s="24"/>
      <c r="ANW6" s="24"/>
      <c r="ANX6" s="24"/>
      <c r="ANY6" s="24"/>
      <c r="ANZ6" s="24"/>
      <c r="AOA6" s="24"/>
      <c r="AOB6" s="24"/>
      <c r="AOC6" s="24"/>
      <c r="AOD6" s="24"/>
      <c r="AOE6" s="24"/>
      <c r="AOF6" s="24"/>
      <c r="AOG6" s="24"/>
      <c r="AOH6" s="24"/>
      <c r="AOI6" s="24"/>
      <c r="AOJ6" s="24"/>
      <c r="AOK6" s="24"/>
      <c r="AOL6" s="24"/>
      <c r="AOM6" s="24"/>
      <c r="AON6" s="24"/>
      <c r="AOO6" s="24"/>
      <c r="AOP6" s="24"/>
      <c r="AOQ6" s="24"/>
      <c r="AOR6" s="24"/>
      <c r="AOS6" s="24"/>
      <c r="AOT6" s="24"/>
      <c r="AOU6" s="24"/>
      <c r="AOV6" s="24"/>
      <c r="AOW6" s="24"/>
      <c r="AOX6" s="24"/>
      <c r="AOY6" s="24"/>
      <c r="AOZ6" s="24"/>
      <c r="APA6" s="24"/>
      <c r="APB6" s="24"/>
      <c r="APC6" s="24"/>
      <c r="APD6" s="24"/>
      <c r="APE6" s="24"/>
      <c r="APF6" s="24"/>
      <c r="APG6" s="24"/>
      <c r="APH6" s="24"/>
      <c r="API6" s="24"/>
      <c r="APJ6" s="24"/>
      <c r="APK6" s="24"/>
      <c r="APL6" s="24"/>
      <c r="APM6" s="24"/>
      <c r="APN6" s="24"/>
      <c r="APO6" s="24"/>
      <c r="APP6" s="24"/>
      <c r="APQ6" s="24"/>
      <c r="APR6" s="24"/>
      <c r="APS6" s="24"/>
      <c r="APT6" s="24"/>
      <c r="APU6" s="24"/>
      <c r="APV6" s="24"/>
      <c r="APW6" s="24"/>
      <c r="APX6" s="24"/>
      <c r="APY6" s="24"/>
      <c r="APZ6" s="24"/>
      <c r="AQA6" s="24"/>
      <c r="AQB6" s="24"/>
      <c r="AQC6" s="24"/>
      <c r="AQD6" s="24"/>
      <c r="AQE6" s="24"/>
      <c r="AQF6" s="24"/>
      <c r="AQG6" s="24"/>
      <c r="AQH6" s="24"/>
      <c r="AQI6" s="24"/>
      <c r="AQJ6" s="24"/>
      <c r="AQK6" s="24"/>
      <c r="AQL6" s="24"/>
      <c r="AQM6" s="24"/>
      <c r="AQN6" s="24"/>
      <c r="AQO6" s="24"/>
      <c r="AQP6" s="24"/>
      <c r="AQQ6" s="24"/>
      <c r="AQR6" s="24"/>
      <c r="AQS6" s="24"/>
      <c r="AQT6" s="24"/>
      <c r="AQU6" s="24"/>
      <c r="AQV6" s="24"/>
      <c r="AQW6" s="24"/>
      <c r="AQX6" s="24"/>
      <c r="AQY6" s="24"/>
      <c r="AQZ6" s="24"/>
      <c r="ARA6" s="24"/>
      <c r="ARB6" s="24"/>
      <c r="ARC6" s="24"/>
      <c r="ARD6" s="24"/>
      <c r="ARE6" s="24"/>
      <c r="ARF6" s="24"/>
      <c r="ARG6" s="24"/>
      <c r="ARH6" s="24"/>
      <c r="ARI6" s="24"/>
      <c r="ARJ6" s="24"/>
      <c r="ARK6" s="24"/>
      <c r="ARL6" s="24"/>
      <c r="ARM6" s="24"/>
      <c r="ARN6" s="24"/>
      <c r="ARO6" s="24"/>
      <c r="ARP6" s="24"/>
      <c r="ARQ6" s="24"/>
      <c r="ARR6" s="24"/>
      <c r="ARS6" s="24"/>
      <c r="ART6" s="24"/>
      <c r="ARU6" s="24"/>
      <c r="ARV6" s="24"/>
      <c r="ARW6" s="24"/>
      <c r="ARX6" s="24"/>
      <c r="ARY6" s="24"/>
      <c r="ARZ6" s="24"/>
      <c r="ASA6" s="24"/>
      <c r="ASB6" s="24"/>
      <c r="ASC6" s="24"/>
      <c r="ASD6" s="24"/>
      <c r="ASE6" s="24"/>
      <c r="ASF6" s="24"/>
      <c r="ASG6" s="24"/>
      <c r="ASH6" s="24"/>
      <c r="ASI6" s="24"/>
      <c r="ASJ6" s="24"/>
      <c r="ASK6" s="24"/>
      <c r="ASL6" s="24"/>
      <c r="ASM6" s="24"/>
      <c r="ASN6" s="24"/>
      <c r="ASO6" s="24"/>
      <c r="ASP6" s="24"/>
      <c r="ASQ6" s="24"/>
      <c r="ASR6" s="24"/>
      <c r="ASS6" s="24"/>
      <c r="AST6" s="24"/>
      <c r="ASU6" s="24"/>
      <c r="ASV6" s="24"/>
      <c r="ASW6" s="24"/>
      <c r="ASX6" s="24"/>
      <c r="ASY6" s="24"/>
      <c r="ASZ6" s="24"/>
      <c r="ATA6" s="24"/>
      <c r="ATB6" s="24"/>
      <c r="ATC6" s="24"/>
      <c r="ATD6" s="24"/>
      <c r="ATE6" s="24"/>
      <c r="ATF6" s="24"/>
      <c r="ATG6" s="24"/>
      <c r="ATH6" s="24"/>
      <c r="ATI6" s="24"/>
      <c r="ATJ6" s="24"/>
      <c r="ATK6" s="24"/>
      <c r="ATL6" s="24"/>
      <c r="ATM6" s="24"/>
      <c r="ATN6" s="24"/>
      <c r="ATO6" s="24"/>
      <c r="ATP6" s="24"/>
      <c r="ATQ6" s="24"/>
      <c r="ATR6" s="24"/>
      <c r="ATS6" s="24"/>
      <c r="ATT6" s="24"/>
      <c r="ATU6" s="24"/>
      <c r="ATV6" s="24"/>
      <c r="ATW6" s="24"/>
      <c r="ATX6" s="24"/>
      <c r="ATY6" s="24"/>
      <c r="ATZ6" s="24"/>
      <c r="AUA6" s="24"/>
      <c r="AUB6" s="24"/>
      <c r="AUC6" s="24"/>
      <c r="AUD6" s="24"/>
      <c r="AUE6" s="24"/>
      <c r="AUF6" s="24"/>
      <c r="AUG6" s="24"/>
      <c r="AUH6" s="24"/>
      <c r="AUI6" s="24"/>
      <c r="AUJ6" s="24"/>
      <c r="AUK6" s="24"/>
      <c r="AUL6" s="24"/>
      <c r="AUM6" s="24"/>
      <c r="AUN6" s="24"/>
      <c r="AUO6" s="24"/>
      <c r="AUP6" s="24"/>
      <c r="AUQ6" s="24"/>
      <c r="AUR6" s="24"/>
      <c r="AUS6" s="24"/>
      <c r="AUT6" s="24"/>
      <c r="AUU6" s="24"/>
      <c r="AUV6" s="24"/>
    </row>
    <row r="7" spans="1:1244" x14ac:dyDescent="0.25">
      <c r="A7" s="148"/>
      <c r="B7" s="13" t="s">
        <v>16</v>
      </c>
      <c r="C7" s="118">
        <v>113479</v>
      </c>
      <c r="D7" s="119">
        <v>85109</v>
      </c>
      <c r="E7" s="120">
        <v>250</v>
      </c>
      <c r="F7" s="121">
        <v>258.77201171860003</v>
      </c>
      <c r="G7" s="122">
        <v>115146</v>
      </c>
      <c r="H7" s="123">
        <v>86360</v>
      </c>
      <c r="I7" s="124">
        <v>300</v>
      </c>
      <c r="J7" s="121">
        <v>117.4429460075</v>
      </c>
      <c r="K7" s="125">
        <v>115146</v>
      </c>
      <c r="L7" s="125">
        <v>86360</v>
      </c>
      <c r="M7" s="126"/>
      <c r="N7" s="12"/>
      <c r="O7" s="12"/>
      <c r="P7" s="25"/>
      <c r="Q7" s="24"/>
    </row>
    <row r="8" spans="1:1244" s="15" customFormat="1" x14ac:dyDescent="0.25">
      <c r="A8" s="146" t="s">
        <v>1</v>
      </c>
      <c r="B8" s="50" t="s">
        <v>21</v>
      </c>
      <c r="C8" s="87">
        <v>183012</v>
      </c>
      <c r="D8" s="72">
        <v>153383</v>
      </c>
      <c r="E8" s="72">
        <v>136466</v>
      </c>
      <c r="F8" s="110">
        <v>120447.7728476701</v>
      </c>
      <c r="G8" s="104">
        <v>172495</v>
      </c>
      <c r="H8" s="88">
        <v>144834</v>
      </c>
      <c r="I8" s="72">
        <v>127409</v>
      </c>
      <c r="J8" s="110">
        <v>82261.701101919403</v>
      </c>
      <c r="K8" s="89">
        <v>166814</v>
      </c>
      <c r="L8" s="89">
        <v>140159</v>
      </c>
      <c r="M8" s="90"/>
      <c r="N8" s="53"/>
      <c r="O8" s="53"/>
      <c r="P8" s="54"/>
      <c r="Q8" s="60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24"/>
      <c r="JK8" s="24"/>
      <c r="JL8" s="24"/>
      <c r="JM8" s="24"/>
      <c r="JN8" s="24"/>
      <c r="JO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  <c r="LA8" s="24"/>
      <c r="LB8" s="24"/>
      <c r="LC8" s="24"/>
      <c r="LD8" s="24"/>
      <c r="LE8" s="24"/>
      <c r="LF8" s="24"/>
      <c r="LG8" s="24"/>
      <c r="LH8" s="24"/>
      <c r="LI8" s="24"/>
      <c r="LJ8" s="24"/>
      <c r="LK8" s="24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24"/>
      <c r="MB8" s="24"/>
      <c r="MC8" s="24"/>
      <c r="MD8" s="24"/>
      <c r="ME8" s="24"/>
      <c r="MF8" s="24"/>
      <c r="MG8" s="24"/>
      <c r="MH8" s="24"/>
      <c r="MI8" s="24"/>
      <c r="MJ8" s="24"/>
      <c r="MK8" s="24"/>
      <c r="ML8" s="24"/>
      <c r="MM8" s="24"/>
      <c r="MN8" s="24"/>
      <c r="MO8" s="24"/>
      <c r="MP8" s="24"/>
      <c r="MQ8" s="24"/>
      <c r="MR8" s="24"/>
      <c r="MS8" s="24"/>
      <c r="MT8" s="24"/>
      <c r="MU8" s="24"/>
      <c r="MV8" s="24"/>
      <c r="MW8" s="24"/>
      <c r="MX8" s="24"/>
      <c r="MY8" s="24"/>
      <c r="MZ8" s="24"/>
      <c r="NA8" s="24"/>
      <c r="NB8" s="24"/>
      <c r="NC8" s="24"/>
      <c r="ND8" s="24"/>
      <c r="NE8" s="24"/>
      <c r="NF8" s="24"/>
      <c r="NG8" s="24"/>
      <c r="NH8" s="24"/>
      <c r="NI8" s="24"/>
      <c r="NJ8" s="24"/>
      <c r="NK8" s="24"/>
      <c r="NL8" s="24"/>
      <c r="NM8" s="24"/>
      <c r="NN8" s="24"/>
      <c r="NO8" s="24"/>
      <c r="NP8" s="24"/>
      <c r="NQ8" s="24"/>
      <c r="NR8" s="24"/>
      <c r="NS8" s="24"/>
      <c r="NT8" s="24"/>
      <c r="NU8" s="24"/>
      <c r="NV8" s="24"/>
      <c r="NW8" s="24"/>
      <c r="NX8" s="24"/>
      <c r="NY8" s="24"/>
      <c r="NZ8" s="24"/>
      <c r="OA8" s="24"/>
      <c r="OB8" s="24"/>
      <c r="OC8" s="24"/>
      <c r="OD8" s="24"/>
      <c r="OE8" s="24"/>
      <c r="OF8" s="24"/>
      <c r="OG8" s="24"/>
      <c r="OH8" s="24"/>
      <c r="OI8" s="24"/>
      <c r="OJ8" s="24"/>
      <c r="OK8" s="24"/>
      <c r="OL8" s="24"/>
      <c r="OM8" s="24"/>
      <c r="ON8" s="24"/>
      <c r="OO8" s="24"/>
      <c r="OP8" s="24"/>
      <c r="OQ8" s="24"/>
      <c r="OR8" s="24"/>
      <c r="OS8" s="24"/>
      <c r="OT8" s="24"/>
      <c r="OU8" s="24"/>
      <c r="OV8" s="24"/>
      <c r="OW8" s="24"/>
      <c r="OX8" s="24"/>
      <c r="OY8" s="24"/>
      <c r="OZ8" s="24"/>
      <c r="PA8" s="24"/>
      <c r="PB8" s="24"/>
      <c r="PC8" s="24"/>
      <c r="PD8" s="24"/>
      <c r="PE8" s="24"/>
      <c r="PF8" s="24"/>
      <c r="PG8" s="24"/>
      <c r="PH8" s="24"/>
      <c r="PI8" s="24"/>
      <c r="PJ8" s="24"/>
      <c r="PK8" s="24"/>
      <c r="PL8" s="24"/>
      <c r="PM8" s="24"/>
      <c r="PN8" s="24"/>
      <c r="PO8" s="24"/>
      <c r="PP8" s="24"/>
      <c r="PQ8" s="24"/>
      <c r="PR8" s="24"/>
      <c r="PS8" s="24"/>
      <c r="PT8" s="24"/>
      <c r="PU8" s="24"/>
      <c r="PV8" s="24"/>
      <c r="PW8" s="24"/>
      <c r="PX8" s="24"/>
      <c r="PY8" s="24"/>
      <c r="PZ8" s="24"/>
      <c r="QA8" s="24"/>
      <c r="QB8" s="24"/>
      <c r="QC8" s="24"/>
      <c r="QD8" s="24"/>
      <c r="QE8" s="24"/>
      <c r="QF8" s="24"/>
      <c r="QG8" s="24"/>
      <c r="QH8" s="24"/>
      <c r="QI8" s="24"/>
      <c r="QJ8" s="24"/>
      <c r="QK8" s="24"/>
      <c r="QL8" s="24"/>
      <c r="QM8" s="24"/>
      <c r="QN8" s="24"/>
      <c r="QO8" s="24"/>
      <c r="QP8" s="24"/>
      <c r="QQ8" s="24"/>
      <c r="QR8" s="24"/>
      <c r="QS8" s="24"/>
      <c r="QT8" s="24"/>
      <c r="QU8" s="24"/>
      <c r="QV8" s="24"/>
      <c r="QW8" s="24"/>
      <c r="QX8" s="24"/>
      <c r="QY8" s="24"/>
      <c r="QZ8" s="24"/>
      <c r="RA8" s="24"/>
      <c r="RB8" s="24"/>
      <c r="RC8" s="24"/>
      <c r="RD8" s="24"/>
      <c r="RE8" s="24"/>
      <c r="RF8" s="24"/>
      <c r="RG8" s="24"/>
      <c r="RH8" s="24"/>
      <c r="RI8" s="24"/>
      <c r="RJ8" s="24"/>
      <c r="RK8" s="24"/>
      <c r="RL8" s="24"/>
      <c r="RM8" s="24"/>
      <c r="RN8" s="24"/>
      <c r="RO8" s="24"/>
      <c r="RP8" s="24"/>
      <c r="RQ8" s="24"/>
      <c r="RR8" s="24"/>
      <c r="RS8" s="24"/>
      <c r="RT8" s="24"/>
      <c r="RU8" s="24"/>
      <c r="RV8" s="24"/>
      <c r="RW8" s="24"/>
      <c r="RX8" s="24"/>
      <c r="RY8" s="24"/>
      <c r="RZ8" s="24"/>
      <c r="SA8" s="24"/>
      <c r="SB8" s="24"/>
      <c r="SC8" s="24"/>
      <c r="SD8" s="24"/>
      <c r="SE8" s="24"/>
      <c r="SF8" s="24"/>
      <c r="SG8" s="24"/>
      <c r="SH8" s="24"/>
      <c r="SI8" s="24"/>
      <c r="SJ8" s="24"/>
      <c r="SK8" s="24"/>
      <c r="SL8" s="24"/>
      <c r="SM8" s="24"/>
      <c r="SN8" s="24"/>
      <c r="SO8" s="24"/>
      <c r="SP8" s="24"/>
      <c r="SQ8" s="24"/>
      <c r="SR8" s="24"/>
      <c r="SS8" s="24"/>
      <c r="ST8" s="24"/>
      <c r="SU8" s="24"/>
      <c r="SV8" s="24"/>
      <c r="SW8" s="24"/>
      <c r="SX8" s="24"/>
      <c r="SY8" s="24"/>
      <c r="SZ8" s="24"/>
      <c r="TA8" s="24"/>
      <c r="TB8" s="24"/>
      <c r="TC8" s="24"/>
      <c r="TD8" s="24"/>
      <c r="TE8" s="24"/>
      <c r="TF8" s="24"/>
      <c r="TG8" s="24"/>
      <c r="TH8" s="24"/>
      <c r="TI8" s="24"/>
      <c r="TJ8" s="24"/>
      <c r="TK8" s="24"/>
      <c r="TL8" s="24"/>
      <c r="TM8" s="24"/>
      <c r="TN8" s="24"/>
      <c r="TO8" s="24"/>
      <c r="TP8" s="24"/>
      <c r="TQ8" s="24"/>
      <c r="TR8" s="24"/>
      <c r="TS8" s="24"/>
      <c r="TT8" s="24"/>
      <c r="TU8" s="24"/>
      <c r="TV8" s="24"/>
      <c r="TW8" s="24"/>
      <c r="TX8" s="24"/>
      <c r="TY8" s="24"/>
      <c r="TZ8" s="24"/>
      <c r="UA8" s="24"/>
      <c r="UB8" s="24"/>
      <c r="UC8" s="24"/>
      <c r="UD8" s="24"/>
      <c r="UE8" s="24"/>
      <c r="UF8" s="24"/>
      <c r="UG8" s="24"/>
      <c r="UH8" s="24"/>
      <c r="UI8" s="24"/>
      <c r="UJ8" s="24"/>
      <c r="UK8" s="24"/>
      <c r="UL8" s="24"/>
      <c r="UM8" s="24"/>
      <c r="UN8" s="24"/>
      <c r="UO8" s="24"/>
      <c r="UP8" s="24"/>
      <c r="UQ8" s="24"/>
      <c r="UR8" s="24"/>
      <c r="US8" s="24"/>
      <c r="UT8" s="24"/>
      <c r="UU8" s="24"/>
      <c r="UV8" s="24"/>
      <c r="UW8" s="24"/>
      <c r="UX8" s="24"/>
      <c r="UY8" s="24"/>
      <c r="UZ8" s="24"/>
      <c r="VA8" s="24"/>
      <c r="VB8" s="24"/>
      <c r="VC8" s="24"/>
      <c r="VD8" s="24"/>
      <c r="VE8" s="24"/>
      <c r="VF8" s="24"/>
      <c r="VG8" s="24"/>
      <c r="VH8" s="24"/>
      <c r="VI8" s="24"/>
      <c r="VJ8" s="24"/>
      <c r="VK8" s="24"/>
      <c r="VL8" s="24"/>
      <c r="VM8" s="24"/>
      <c r="VN8" s="24"/>
      <c r="VO8" s="24"/>
      <c r="VP8" s="24"/>
      <c r="VQ8" s="24"/>
      <c r="VR8" s="24"/>
      <c r="VS8" s="24"/>
      <c r="VT8" s="24"/>
      <c r="VU8" s="24"/>
      <c r="VV8" s="24"/>
      <c r="VW8" s="24"/>
      <c r="VX8" s="24"/>
      <c r="VY8" s="24"/>
      <c r="VZ8" s="24"/>
      <c r="WA8" s="24"/>
      <c r="WB8" s="24"/>
      <c r="WC8" s="24"/>
      <c r="WD8" s="24"/>
      <c r="WE8" s="24"/>
      <c r="WF8" s="24"/>
      <c r="WG8" s="24"/>
      <c r="WH8" s="24"/>
      <c r="WI8" s="24"/>
      <c r="WJ8" s="24"/>
      <c r="WK8" s="24"/>
      <c r="WL8" s="24"/>
      <c r="WM8" s="24"/>
      <c r="WN8" s="24"/>
      <c r="WO8" s="24"/>
      <c r="WP8" s="24"/>
      <c r="WQ8" s="24"/>
      <c r="WR8" s="24"/>
      <c r="WS8" s="24"/>
      <c r="WT8" s="24"/>
      <c r="WU8" s="24"/>
      <c r="WV8" s="24"/>
      <c r="WW8" s="24"/>
      <c r="WX8" s="24"/>
      <c r="WY8" s="24"/>
      <c r="WZ8" s="24"/>
      <c r="XA8" s="24"/>
      <c r="XB8" s="24"/>
      <c r="XC8" s="24"/>
      <c r="XD8" s="24"/>
      <c r="XE8" s="24"/>
      <c r="XF8" s="24"/>
      <c r="XG8" s="24"/>
      <c r="XH8" s="24"/>
      <c r="XI8" s="24"/>
      <c r="XJ8" s="24"/>
      <c r="XK8" s="24"/>
      <c r="XL8" s="24"/>
      <c r="XM8" s="24"/>
      <c r="XN8" s="24"/>
      <c r="XO8" s="24"/>
      <c r="XP8" s="24"/>
      <c r="XQ8" s="24"/>
      <c r="XR8" s="24"/>
      <c r="XS8" s="24"/>
      <c r="XT8" s="24"/>
      <c r="XU8" s="24"/>
      <c r="XV8" s="24"/>
      <c r="XW8" s="24"/>
      <c r="XX8" s="24"/>
      <c r="XY8" s="24"/>
      <c r="XZ8" s="24"/>
      <c r="YA8" s="24"/>
      <c r="YB8" s="24"/>
      <c r="YC8" s="24"/>
      <c r="YD8" s="24"/>
      <c r="YE8" s="24"/>
      <c r="YF8" s="24"/>
      <c r="YG8" s="24"/>
      <c r="YH8" s="24"/>
      <c r="YI8" s="24"/>
      <c r="YJ8" s="24"/>
      <c r="YK8" s="24"/>
      <c r="YL8" s="24"/>
      <c r="YM8" s="24"/>
      <c r="YN8" s="24"/>
      <c r="YO8" s="24"/>
      <c r="YP8" s="24"/>
      <c r="YQ8" s="24"/>
      <c r="YR8" s="24"/>
      <c r="YS8" s="24"/>
      <c r="YT8" s="24"/>
      <c r="YU8" s="24"/>
      <c r="YV8" s="24"/>
      <c r="YW8" s="24"/>
      <c r="YX8" s="24"/>
      <c r="YY8" s="24"/>
      <c r="YZ8" s="24"/>
      <c r="ZA8" s="24"/>
      <c r="ZB8" s="24"/>
      <c r="ZC8" s="24"/>
      <c r="ZD8" s="24"/>
      <c r="ZE8" s="24"/>
      <c r="ZF8" s="24"/>
      <c r="ZG8" s="24"/>
      <c r="ZH8" s="24"/>
      <c r="ZI8" s="24"/>
      <c r="ZJ8" s="24"/>
      <c r="ZK8" s="24"/>
      <c r="ZL8" s="24"/>
      <c r="ZM8" s="24"/>
      <c r="ZN8" s="24"/>
      <c r="ZO8" s="24"/>
      <c r="ZP8" s="24"/>
      <c r="ZQ8" s="24"/>
      <c r="ZR8" s="24"/>
      <c r="ZS8" s="24"/>
      <c r="ZT8" s="24"/>
      <c r="ZU8" s="24"/>
      <c r="ZV8" s="24"/>
      <c r="ZW8" s="24"/>
      <c r="ZX8" s="24"/>
      <c r="ZY8" s="24"/>
      <c r="ZZ8" s="24"/>
      <c r="AAA8" s="24"/>
      <c r="AAB8" s="24"/>
      <c r="AAC8" s="24"/>
      <c r="AAD8" s="24"/>
      <c r="AAE8" s="24"/>
      <c r="AAF8" s="24"/>
      <c r="AAG8" s="24"/>
      <c r="AAH8" s="24"/>
      <c r="AAI8" s="24"/>
      <c r="AAJ8" s="24"/>
      <c r="AAK8" s="24"/>
      <c r="AAL8" s="24"/>
      <c r="AAM8" s="24"/>
      <c r="AAN8" s="24"/>
      <c r="AAO8" s="24"/>
      <c r="AAP8" s="24"/>
      <c r="AAQ8" s="24"/>
      <c r="AAR8" s="24"/>
      <c r="AAS8" s="24"/>
      <c r="AAT8" s="24"/>
      <c r="AAU8" s="24"/>
      <c r="AAV8" s="24"/>
      <c r="AAW8" s="24"/>
      <c r="AAX8" s="24"/>
      <c r="AAY8" s="24"/>
      <c r="AAZ8" s="24"/>
      <c r="ABA8" s="24"/>
      <c r="ABB8" s="24"/>
      <c r="ABC8" s="24"/>
      <c r="ABD8" s="24"/>
      <c r="ABE8" s="24"/>
      <c r="ABF8" s="24"/>
      <c r="ABG8" s="24"/>
      <c r="ABH8" s="24"/>
      <c r="ABI8" s="24"/>
      <c r="ABJ8" s="24"/>
      <c r="ABK8" s="24"/>
      <c r="ABL8" s="24"/>
      <c r="ABM8" s="24"/>
      <c r="ABN8" s="24"/>
      <c r="ABO8" s="24"/>
      <c r="ABP8" s="24"/>
      <c r="ABQ8" s="24"/>
      <c r="ABR8" s="24"/>
      <c r="ABS8" s="24"/>
      <c r="ABT8" s="24"/>
      <c r="ABU8" s="24"/>
      <c r="ABV8" s="24"/>
      <c r="ABW8" s="24"/>
      <c r="ABX8" s="24"/>
      <c r="ABY8" s="24"/>
      <c r="ABZ8" s="24"/>
      <c r="ACA8" s="24"/>
      <c r="ACB8" s="24"/>
      <c r="ACC8" s="24"/>
      <c r="ACD8" s="24"/>
      <c r="ACE8" s="24"/>
      <c r="ACF8" s="24"/>
      <c r="ACG8" s="24"/>
      <c r="ACH8" s="24"/>
      <c r="ACI8" s="24"/>
      <c r="ACJ8" s="24"/>
      <c r="ACK8" s="24"/>
      <c r="ACL8" s="24"/>
      <c r="ACM8" s="24"/>
      <c r="ACN8" s="24"/>
      <c r="ACO8" s="24"/>
      <c r="ACP8" s="24"/>
      <c r="ACQ8" s="24"/>
      <c r="ACR8" s="24"/>
      <c r="ACS8" s="24"/>
      <c r="ACT8" s="24"/>
      <c r="ACU8" s="24"/>
      <c r="ACV8" s="24"/>
      <c r="ACW8" s="24"/>
      <c r="ACX8" s="24"/>
      <c r="ACY8" s="24"/>
      <c r="ACZ8" s="24"/>
      <c r="ADA8" s="24"/>
      <c r="ADB8" s="24"/>
      <c r="ADC8" s="24"/>
      <c r="ADD8" s="24"/>
      <c r="ADE8" s="24"/>
      <c r="ADF8" s="24"/>
      <c r="ADG8" s="24"/>
      <c r="ADH8" s="24"/>
      <c r="ADI8" s="24"/>
      <c r="ADJ8" s="24"/>
      <c r="ADK8" s="24"/>
      <c r="ADL8" s="24"/>
      <c r="ADM8" s="24"/>
      <c r="ADN8" s="24"/>
      <c r="ADO8" s="24"/>
      <c r="ADP8" s="24"/>
      <c r="ADQ8" s="24"/>
      <c r="ADR8" s="24"/>
      <c r="ADS8" s="24"/>
      <c r="ADT8" s="24"/>
      <c r="ADU8" s="24"/>
      <c r="ADV8" s="24"/>
      <c r="ADW8" s="24"/>
      <c r="ADX8" s="24"/>
      <c r="ADY8" s="24"/>
      <c r="ADZ8" s="24"/>
      <c r="AEA8" s="24"/>
      <c r="AEB8" s="24"/>
      <c r="AEC8" s="24"/>
      <c r="AED8" s="24"/>
      <c r="AEE8" s="24"/>
      <c r="AEF8" s="24"/>
      <c r="AEG8" s="24"/>
      <c r="AEH8" s="24"/>
      <c r="AEI8" s="24"/>
      <c r="AEJ8" s="24"/>
      <c r="AEK8" s="24"/>
      <c r="AEL8" s="24"/>
      <c r="AEM8" s="24"/>
      <c r="AEN8" s="24"/>
      <c r="AEO8" s="24"/>
      <c r="AEP8" s="24"/>
      <c r="AEQ8" s="24"/>
      <c r="AER8" s="24"/>
      <c r="AES8" s="24"/>
      <c r="AET8" s="24"/>
      <c r="AEU8" s="24"/>
      <c r="AEV8" s="24"/>
      <c r="AEW8" s="24"/>
      <c r="AEX8" s="24"/>
      <c r="AEY8" s="24"/>
      <c r="AEZ8" s="24"/>
      <c r="AFA8" s="24"/>
      <c r="AFB8" s="24"/>
      <c r="AFC8" s="24"/>
      <c r="AFD8" s="24"/>
      <c r="AFE8" s="24"/>
      <c r="AFF8" s="24"/>
      <c r="AFG8" s="24"/>
      <c r="AFH8" s="24"/>
      <c r="AFI8" s="24"/>
      <c r="AFJ8" s="24"/>
      <c r="AFK8" s="24"/>
      <c r="AFL8" s="24"/>
      <c r="AFM8" s="24"/>
      <c r="AFN8" s="24"/>
      <c r="AFO8" s="24"/>
      <c r="AFP8" s="24"/>
      <c r="AFQ8" s="24"/>
      <c r="AFR8" s="24"/>
      <c r="AFS8" s="24"/>
      <c r="AFT8" s="24"/>
      <c r="AFU8" s="24"/>
      <c r="AFV8" s="24"/>
      <c r="AFW8" s="24"/>
      <c r="AFX8" s="24"/>
      <c r="AFY8" s="24"/>
      <c r="AFZ8" s="24"/>
      <c r="AGA8" s="24"/>
      <c r="AGB8" s="24"/>
      <c r="AGC8" s="24"/>
      <c r="AGD8" s="24"/>
      <c r="AGE8" s="24"/>
      <c r="AGF8" s="24"/>
      <c r="AGG8" s="24"/>
      <c r="AGH8" s="24"/>
      <c r="AGI8" s="24"/>
      <c r="AGJ8" s="24"/>
      <c r="AGK8" s="24"/>
      <c r="AGL8" s="24"/>
      <c r="AGM8" s="24"/>
      <c r="AGN8" s="24"/>
      <c r="AGO8" s="24"/>
      <c r="AGP8" s="24"/>
      <c r="AGQ8" s="24"/>
      <c r="AGR8" s="24"/>
      <c r="AGS8" s="24"/>
      <c r="AGT8" s="24"/>
      <c r="AGU8" s="24"/>
      <c r="AGV8" s="24"/>
      <c r="AGW8" s="24"/>
      <c r="AGX8" s="24"/>
      <c r="AGY8" s="24"/>
      <c r="AGZ8" s="24"/>
      <c r="AHA8" s="24"/>
      <c r="AHB8" s="24"/>
      <c r="AHC8" s="24"/>
      <c r="AHD8" s="24"/>
      <c r="AHE8" s="24"/>
      <c r="AHF8" s="24"/>
      <c r="AHG8" s="24"/>
      <c r="AHH8" s="24"/>
      <c r="AHI8" s="24"/>
      <c r="AHJ8" s="24"/>
      <c r="AHK8" s="24"/>
      <c r="AHL8" s="24"/>
      <c r="AHM8" s="24"/>
      <c r="AHN8" s="24"/>
      <c r="AHO8" s="24"/>
      <c r="AHP8" s="24"/>
      <c r="AHQ8" s="24"/>
      <c r="AHR8" s="24"/>
      <c r="AHS8" s="24"/>
      <c r="AHT8" s="24"/>
      <c r="AHU8" s="24"/>
      <c r="AHV8" s="24"/>
      <c r="AHW8" s="24"/>
      <c r="AHX8" s="24"/>
      <c r="AHY8" s="24"/>
      <c r="AHZ8" s="24"/>
      <c r="AIA8" s="24"/>
      <c r="AIB8" s="24"/>
      <c r="AIC8" s="24"/>
      <c r="AID8" s="24"/>
      <c r="AIE8" s="24"/>
      <c r="AIF8" s="24"/>
      <c r="AIG8" s="24"/>
      <c r="AIH8" s="24"/>
      <c r="AII8" s="24"/>
      <c r="AIJ8" s="24"/>
      <c r="AIK8" s="24"/>
      <c r="AIL8" s="24"/>
      <c r="AIM8" s="24"/>
      <c r="AIN8" s="24"/>
      <c r="AIO8" s="24"/>
      <c r="AIP8" s="24"/>
      <c r="AIQ8" s="24"/>
      <c r="AIR8" s="24"/>
      <c r="AIS8" s="24"/>
      <c r="AIT8" s="24"/>
      <c r="AIU8" s="24"/>
      <c r="AIV8" s="24"/>
      <c r="AIW8" s="24"/>
      <c r="AIX8" s="24"/>
      <c r="AIY8" s="24"/>
      <c r="AIZ8" s="24"/>
      <c r="AJA8" s="24"/>
      <c r="AJB8" s="24"/>
      <c r="AJC8" s="24"/>
      <c r="AJD8" s="24"/>
      <c r="AJE8" s="24"/>
      <c r="AJF8" s="24"/>
      <c r="AJG8" s="24"/>
      <c r="AJH8" s="24"/>
      <c r="AJI8" s="24"/>
      <c r="AJJ8" s="24"/>
      <c r="AJK8" s="24"/>
      <c r="AJL8" s="24"/>
      <c r="AJM8" s="24"/>
      <c r="AJN8" s="24"/>
      <c r="AJO8" s="24"/>
      <c r="AJP8" s="24"/>
      <c r="AJQ8" s="24"/>
      <c r="AJR8" s="24"/>
      <c r="AJS8" s="24"/>
      <c r="AJT8" s="24"/>
      <c r="AJU8" s="24"/>
      <c r="AJV8" s="24"/>
      <c r="AJW8" s="24"/>
      <c r="AJX8" s="24"/>
      <c r="AJY8" s="24"/>
      <c r="AJZ8" s="24"/>
      <c r="AKA8" s="24"/>
      <c r="AKB8" s="24"/>
      <c r="AKC8" s="24"/>
      <c r="AKD8" s="24"/>
      <c r="AKE8" s="24"/>
      <c r="AKF8" s="24"/>
      <c r="AKG8" s="24"/>
      <c r="AKH8" s="24"/>
      <c r="AKI8" s="24"/>
      <c r="AKJ8" s="24"/>
      <c r="AKK8" s="24"/>
      <c r="AKL8" s="24"/>
      <c r="AKM8" s="24"/>
      <c r="AKN8" s="24"/>
      <c r="AKO8" s="24"/>
      <c r="AKP8" s="24"/>
      <c r="AKQ8" s="24"/>
      <c r="AKR8" s="24"/>
      <c r="AKS8" s="24"/>
      <c r="AKT8" s="24"/>
      <c r="AKU8" s="24"/>
      <c r="AKV8" s="24"/>
      <c r="AKW8" s="24"/>
      <c r="AKX8" s="24"/>
      <c r="AKY8" s="24"/>
      <c r="AKZ8" s="24"/>
      <c r="ALA8" s="24"/>
      <c r="ALB8" s="24"/>
      <c r="ALC8" s="24"/>
      <c r="ALD8" s="24"/>
      <c r="ALE8" s="24"/>
      <c r="ALF8" s="24"/>
      <c r="ALG8" s="24"/>
      <c r="ALH8" s="24"/>
      <c r="ALI8" s="24"/>
      <c r="ALJ8" s="24"/>
      <c r="ALK8" s="24"/>
      <c r="ALL8" s="24"/>
      <c r="ALM8" s="24"/>
      <c r="ALN8" s="24"/>
      <c r="ALO8" s="24"/>
      <c r="ALP8" s="24"/>
      <c r="ALQ8" s="24"/>
      <c r="ALR8" s="24"/>
      <c r="ALS8" s="24"/>
      <c r="ALT8" s="24"/>
      <c r="ALU8" s="24"/>
      <c r="ALV8" s="24"/>
      <c r="ALW8" s="24"/>
      <c r="ALX8" s="24"/>
      <c r="ALY8" s="24"/>
      <c r="ALZ8" s="24"/>
      <c r="AMA8" s="24"/>
      <c r="AMB8" s="24"/>
      <c r="AMC8" s="24"/>
      <c r="AMD8" s="24"/>
      <c r="AME8" s="24"/>
      <c r="AMF8" s="24"/>
      <c r="AMG8" s="24"/>
      <c r="AMH8" s="24"/>
      <c r="AMI8" s="24"/>
      <c r="AMJ8" s="24"/>
      <c r="AMK8" s="24"/>
      <c r="AML8" s="24"/>
      <c r="AMM8" s="24"/>
      <c r="AMN8" s="24"/>
      <c r="AMO8" s="24"/>
      <c r="AMP8" s="24"/>
      <c r="AMQ8" s="24"/>
      <c r="AMR8" s="24"/>
      <c r="AMS8" s="24"/>
      <c r="AMT8" s="24"/>
      <c r="AMU8" s="24"/>
      <c r="AMV8" s="24"/>
      <c r="AMW8" s="24"/>
      <c r="AMX8" s="24"/>
      <c r="AMY8" s="24"/>
      <c r="AMZ8" s="24"/>
      <c r="ANA8" s="24"/>
      <c r="ANB8" s="24"/>
      <c r="ANC8" s="24"/>
      <c r="AND8" s="24"/>
      <c r="ANE8" s="24"/>
      <c r="ANF8" s="24"/>
      <c r="ANG8" s="24"/>
      <c r="ANH8" s="24"/>
      <c r="ANI8" s="24"/>
      <c r="ANJ8" s="24"/>
      <c r="ANK8" s="24"/>
      <c r="ANL8" s="24"/>
      <c r="ANM8" s="24"/>
      <c r="ANN8" s="24"/>
      <c r="ANO8" s="24"/>
      <c r="ANP8" s="24"/>
      <c r="ANQ8" s="24"/>
      <c r="ANR8" s="24"/>
      <c r="ANS8" s="24"/>
      <c r="ANT8" s="24"/>
      <c r="ANU8" s="24"/>
      <c r="ANV8" s="24"/>
      <c r="ANW8" s="24"/>
      <c r="ANX8" s="24"/>
      <c r="ANY8" s="24"/>
      <c r="ANZ8" s="24"/>
      <c r="AOA8" s="24"/>
      <c r="AOB8" s="24"/>
      <c r="AOC8" s="24"/>
      <c r="AOD8" s="24"/>
      <c r="AOE8" s="24"/>
      <c r="AOF8" s="24"/>
      <c r="AOG8" s="24"/>
      <c r="AOH8" s="24"/>
      <c r="AOI8" s="24"/>
      <c r="AOJ8" s="24"/>
      <c r="AOK8" s="24"/>
      <c r="AOL8" s="24"/>
      <c r="AOM8" s="24"/>
      <c r="AON8" s="24"/>
      <c r="AOO8" s="24"/>
      <c r="AOP8" s="24"/>
      <c r="AOQ8" s="24"/>
      <c r="AOR8" s="24"/>
      <c r="AOS8" s="24"/>
      <c r="AOT8" s="24"/>
      <c r="AOU8" s="24"/>
      <c r="AOV8" s="24"/>
      <c r="AOW8" s="24"/>
      <c r="AOX8" s="24"/>
      <c r="AOY8" s="24"/>
      <c r="AOZ8" s="24"/>
      <c r="APA8" s="24"/>
      <c r="APB8" s="24"/>
      <c r="APC8" s="24"/>
      <c r="APD8" s="24"/>
      <c r="APE8" s="24"/>
      <c r="APF8" s="24"/>
      <c r="APG8" s="24"/>
      <c r="APH8" s="24"/>
      <c r="API8" s="24"/>
      <c r="APJ8" s="24"/>
      <c r="APK8" s="24"/>
      <c r="APL8" s="24"/>
      <c r="APM8" s="24"/>
      <c r="APN8" s="24"/>
      <c r="APO8" s="24"/>
      <c r="APP8" s="24"/>
      <c r="APQ8" s="24"/>
      <c r="APR8" s="24"/>
      <c r="APS8" s="24"/>
      <c r="APT8" s="24"/>
      <c r="APU8" s="24"/>
      <c r="APV8" s="24"/>
      <c r="APW8" s="24"/>
      <c r="APX8" s="24"/>
      <c r="APY8" s="24"/>
      <c r="APZ8" s="24"/>
      <c r="AQA8" s="24"/>
      <c r="AQB8" s="24"/>
      <c r="AQC8" s="24"/>
      <c r="AQD8" s="24"/>
      <c r="AQE8" s="24"/>
      <c r="AQF8" s="24"/>
      <c r="AQG8" s="24"/>
      <c r="AQH8" s="24"/>
      <c r="AQI8" s="24"/>
      <c r="AQJ8" s="24"/>
      <c r="AQK8" s="24"/>
      <c r="AQL8" s="24"/>
      <c r="AQM8" s="24"/>
      <c r="AQN8" s="24"/>
      <c r="AQO8" s="24"/>
      <c r="AQP8" s="24"/>
      <c r="AQQ8" s="24"/>
      <c r="AQR8" s="24"/>
      <c r="AQS8" s="24"/>
      <c r="AQT8" s="24"/>
      <c r="AQU8" s="24"/>
      <c r="AQV8" s="24"/>
      <c r="AQW8" s="24"/>
      <c r="AQX8" s="24"/>
      <c r="AQY8" s="24"/>
      <c r="AQZ8" s="24"/>
      <c r="ARA8" s="24"/>
      <c r="ARB8" s="24"/>
      <c r="ARC8" s="24"/>
      <c r="ARD8" s="24"/>
      <c r="ARE8" s="24"/>
      <c r="ARF8" s="24"/>
      <c r="ARG8" s="24"/>
      <c r="ARH8" s="24"/>
      <c r="ARI8" s="24"/>
      <c r="ARJ8" s="24"/>
      <c r="ARK8" s="24"/>
      <c r="ARL8" s="24"/>
      <c r="ARM8" s="24"/>
      <c r="ARN8" s="24"/>
      <c r="ARO8" s="24"/>
      <c r="ARP8" s="24"/>
      <c r="ARQ8" s="24"/>
      <c r="ARR8" s="24"/>
      <c r="ARS8" s="24"/>
      <c r="ART8" s="24"/>
      <c r="ARU8" s="24"/>
      <c r="ARV8" s="24"/>
      <c r="ARW8" s="24"/>
      <c r="ARX8" s="24"/>
      <c r="ARY8" s="24"/>
      <c r="ARZ8" s="24"/>
      <c r="ASA8" s="24"/>
      <c r="ASB8" s="24"/>
      <c r="ASC8" s="24"/>
      <c r="ASD8" s="24"/>
      <c r="ASE8" s="24"/>
      <c r="ASF8" s="24"/>
      <c r="ASG8" s="24"/>
      <c r="ASH8" s="24"/>
      <c r="ASI8" s="24"/>
      <c r="ASJ8" s="24"/>
      <c r="ASK8" s="24"/>
      <c r="ASL8" s="24"/>
      <c r="ASM8" s="24"/>
      <c r="ASN8" s="24"/>
      <c r="ASO8" s="24"/>
      <c r="ASP8" s="24"/>
      <c r="ASQ8" s="24"/>
      <c r="ASR8" s="24"/>
      <c r="ASS8" s="24"/>
      <c r="AST8" s="24"/>
      <c r="ASU8" s="24"/>
      <c r="ASV8" s="24"/>
      <c r="ASW8" s="24"/>
      <c r="ASX8" s="24"/>
      <c r="ASY8" s="24"/>
      <c r="ASZ8" s="24"/>
      <c r="ATA8" s="24"/>
      <c r="ATB8" s="24"/>
      <c r="ATC8" s="24"/>
      <c r="ATD8" s="24"/>
      <c r="ATE8" s="24"/>
      <c r="ATF8" s="24"/>
      <c r="ATG8" s="24"/>
      <c r="ATH8" s="24"/>
      <c r="ATI8" s="24"/>
      <c r="ATJ8" s="24"/>
      <c r="ATK8" s="24"/>
      <c r="ATL8" s="24"/>
      <c r="ATM8" s="24"/>
      <c r="ATN8" s="24"/>
      <c r="ATO8" s="24"/>
      <c r="ATP8" s="24"/>
      <c r="ATQ8" s="24"/>
      <c r="ATR8" s="24"/>
      <c r="ATS8" s="24"/>
      <c r="ATT8" s="24"/>
      <c r="ATU8" s="24"/>
      <c r="ATV8" s="24"/>
      <c r="ATW8" s="24"/>
      <c r="ATX8" s="24"/>
      <c r="ATY8" s="24"/>
      <c r="ATZ8" s="24"/>
      <c r="AUA8" s="24"/>
      <c r="AUB8" s="24"/>
      <c r="AUC8" s="24"/>
      <c r="AUD8" s="24"/>
      <c r="AUE8" s="24"/>
      <c r="AUF8" s="24"/>
      <c r="AUG8" s="24"/>
      <c r="AUH8" s="24"/>
      <c r="AUI8" s="24"/>
      <c r="AUJ8" s="24"/>
      <c r="AUK8" s="24"/>
      <c r="AUL8" s="24"/>
      <c r="AUM8" s="24"/>
      <c r="AUN8" s="24"/>
      <c r="AUO8" s="24"/>
      <c r="AUP8" s="24"/>
      <c r="AUQ8" s="24"/>
      <c r="AUR8" s="24"/>
      <c r="AUS8" s="24"/>
      <c r="AUT8" s="24"/>
      <c r="AUU8" s="24"/>
      <c r="AUV8" s="24"/>
    </row>
    <row r="9" spans="1:1244" x14ac:dyDescent="0.25">
      <c r="A9" s="147"/>
      <c r="B9" s="13" t="s">
        <v>15</v>
      </c>
      <c r="C9" s="118">
        <v>27400</v>
      </c>
      <c r="D9" s="119">
        <v>20600</v>
      </c>
      <c r="E9" s="119">
        <v>13796</v>
      </c>
      <c r="F9" s="127">
        <v>6449.8990812031989</v>
      </c>
      <c r="G9" s="122">
        <v>18416</v>
      </c>
      <c r="H9" s="123">
        <v>13812</v>
      </c>
      <c r="I9" s="124">
        <v>8425</v>
      </c>
      <c r="J9" s="128">
        <v>2762.9941409400999</v>
      </c>
      <c r="K9" s="129">
        <v>18416</v>
      </c>
      <c r="L9" s="130">
        <v>13812</v>
      </c>
      <c r="M9" s="126"/>
      <c r="N9" s="33"/>
      <c r="O9" s="33"/>
      <c r="P9" s="34"/>
      <c r="Q9" s="24"/>
    </row>
    <row r="10" spans="1:1244" ht="13" x14ac:dyDescent="0.25">
      <c r="A10" s="64"/>
      <c r="B10" s="73" t="s">
        <v>46</v>
      </c>
      <c r="C10" s="87">
        <v>40432</v>
      </c>
      <c r="D10" s="72">
        <v>34521</v>
      </c>
      <c r="E10" s="72" t="s">
        <v>30</v>
      </c>
      <c r="F10" s="58"/>
      <c r="G10" s="104">
        <v>47390</v>
      </c>
      <c r="H10" s="88">
        <v>40502</v>
      </c>
      <c r="I10" s="72"/>
      <c r="J10" s="58"/>
      <c r="K10" s="89">
        <v>48561</v>
      </c>
      <c r="L10" s="89">
        <v>41539</v>
      </c>
      <c r="M10" s="90"/>
      <c r="N10" s="12"/>
      <c r="O10" s="12"/>
      <c r="P10" s="25"/>
      <c r="Q10" s="24"/>
    </row>
    <row r="11" spans="1:1244" s="74" customFormat="1" x14ac:dyDescent="0.25">
      <c r="A11" s="147" t="s">
        <v>2</v>
      </c>
      <c r="B11" s="13" t="s">
        <v>21</v>
      </c>
      <c r="C11" s="93" t="s">
        <v>30</v>
      </c>
      <c r="D11" s="71">
        <v>5264</v>
      </c>
      <c r="E11" s="71">
        <v>5264</v>
      </c>
      <c r="F11" s="111">
        <v>5514.4304338725997</v>
      </c>
      <c r="G11" s="93" t="s">
        <v>30</v>
      </c>
      <c r="H11" s="94">
        <v>8417</v>
      </c>
      <c r="I11" s="71">
        <v>7996</v>
      </c>
      <c r="J11" s="111">
        <v>4796.2868130635998</v>
      </c>
      <c r="K11" s="92" t="s">
        <v>30</v>
      </c>
      <c r="L11" s="92">
        <v>10185</v>
      </c>
      <c r="M11" s="91"/>
      <c r="N11" s="31"/>
      <c r="O11" s="31"/>
      <c r="P11" s="32"/>
      <c r="Q11" s="70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24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4"/>
      <c r="AGD11" s="24"/>
      <c r="AGE11" s="24"/>
      <c r="AGF11" s="24"/>
      <c r="AGG11" s="24"/>
      <c r="AGH11" s="24"/>
      <c r="AGI11" s="24"/>
      <c r="AGJ11" s="24"/>
      <c r="AGK11" s="24"/>
      <c r="AGL11" s="24"/>
      <c r="AGM11" s="24"/>
      <c r="AGN11" s="24"/>
      <c r="AGO11" s="24"/>
      <c r="AGP11" s="24"/>
      <c r="AGQ11" s="24"/>
      <c r="AGR11" s="24"/>
      <c r="AGS11" s="24"/>
      <c r="AGT11" s="24"/>
      <c r="AGU11" s="24"/>
      <c r="AGV11" s="24"/>
      <c r="AGW11" s="24"/>
      <c r="AGX11" s="24"/>
      <c r="AGY11" s="24"/>
      <c r="AGZ11" s="24"/>
      <c r="AHA11" s="24"/>
      <c r="AHB11" s="24"/>
      <c r="AHC11" s="24"/>
      <c r="AHD11" s="24"/>
      <c r="AHE11" s="24"/>
      <c r="AHF11" s="24"/>
      <c r="AHG11" s="24"/>
      <c r="AHH11" s="24"/>
      <c r="AHI11" s="24"/>
      <c r="AHJ11" s="24"/>
      <c r="AHK11" s="24"/>
      <c r="AHL11" s="24"/>
      <c r="AHM11" s="24"/>
      <c r="AHN11" s="24"/>
      <c r="AHO11" s="24"/>
      <c r="AHP11" s="24"/>
      <c r="AHQ11" s="24"/>
      <c r="AHR11" s="24"/>
      <c r="AHS11" s="24"/>
      <c r="AHT11" s="24"/>
      <c r="AHU11" s="24"/>
      <c r="AHV11" s="24"/>
      <c r="AHW11" s="24"/>
      <c r="AHX11" s="24"/>
      <c r="AHY11" s="24"/>
      <c r="AHZ11" s="24"/>
      <c r="AIA11" s="24"/>
      <c r="AIB11" s="24"/>
      <c r="AIC11" s="24"/>
      <c r="AID11" s="24"/>
      <c r="AIE11" s="24"/>
      <c r="AIF11" s="24"/>
      <c r="AIG11" s="24"/>
      <c r="AIH11" s="24"/>
      <c r="AII11" s="24"/>
      <c r="AIJ11" s="24"/>
      <c r="AIK11" s="24"/>
      <c r="AIL11" s="24"/>
      <c r="AIM11" s="24"/>
      <c r="AIN11" s="24"/>
      <c r="AIO11" s="24"/>
      <c r="AIP11" s="24"/>
      <c r="AIQ11" s="24"/>
      <c r="AIR11" s="24"/>
      <c r="AIS11" s="24"/>
      <c r="AIT11" s="24"/>
      <c r="AIU11" s="24"/>
      <c r="AIV11" s="24"/>
      <c r="AIW11" s="24"/>
      <c r="AIX11" s="24"/>
      <c r="AIY11" s="24"/>
      <c r="AIZ11" s="24"/>
      <c r="AJA11" s="24"/>
      <c r="AJB11" s="24"/>
      <c r="AJC11" s="24"/>
      <c r="AJD11" s="24"/>
      <c r="AJE11" s="24"/>
      <c r="AJF11" s="24"/>
      <c r="AJG11" s="24"/>
      <c r="AJH11" s="24"/>
      <c r="AJI11" s="24"/>
      <c r="AJJ11" s="24"/>
      <c r="AJK11" s="24"/>
      <c r="AJL11" s="24"/>
      <c r="AJM11" s="24"/>
      <c r="AJN11" s="24"/>
      <c r="AJO11" s="24"/>
      <c r="AJP11" s="24"/>
      <c r="AJQ11" s="24"/>
      <c r="AJR11" s="24"/>
      <c r="AJS11" s="24"/>
      <c r="AJT11" s="24"/>
      <c r="AJU11" s="24"/>
      <c r="AJV11" s="24"/>
      <c r="AJW11" s="24"/>
      <c r="AJX11" s="24"/>
      <c r="AJY11" s="24"/>
      <c r="AJZ11" s="24"/>
      <c r="AKA11" s="24"/>
      <c r="AKB11" s="24"/>
      <c r="AKC11" s="24"/>
      <c r="AKD11" s="24"/>
      <c r="AKE11" s="24"/>
      <c r="AKF11" s="24"/>
      <c r="AKG11" s="24"/>
      <c r="AKH11" s="24"/>
      <c r="AKI11" s="24"/>
      <c r="AKJ11" s="24"/>
      <c r="AKK11" s="24"/>
      <c r="AKL11" s="24"/>
      <c r="AKM11" s="24"/>
      <c r="AKN11" s="24"/>
      <c r="AKO11" s="24"/>
      <c r="AKP11" s="24"/>
      <c r="AKQ11" s="24"/>
      <c r="AKR11" s="24"/>
      <c r="AKS11" s="24"/>
      <c r="AKT11" s="24"/>
      <c r="AKU11" s="24"/>
      <c r="AKV11" s="24"/>
      <c r="AKW11" s="24"/>
      <c r="AKX11" s="24"/>
      <c r="AKY11" s="24"/>
      <c r="AKZ11" s="24"/>
      <c r="ALA11" s="24"/>
      <c r="ALB11" s="24"/>
      <c r="ALC11" s="24"/>
      <c r="ALD11" s="24"/>
      <c r="ALE11" s="24"/>
      <c r="ALF11" s="24"/>
      <c r="ALG11" s="24"/>
      <c r="ALH11" s="24"/>
      <c r="ALI11" s="24"/>
      <c r="ALJ11" s="24"/>
      <c r="ALK11" s="24"/>
      <c r="ALL11" s="24"/>
      <c r="ALM11" s="24"/>
      <c r="ALN11" s="24"/>
      <c r="ALO11" s="24"/>
      <c r="ALP11" s="24"/>
      <c r="ALQ11" s="24"/>
      <c r="ALR11" s="24"/>
      <c r="ALS11" s="24"/>
      <c r="ALT11" s="24"/>
      <c r="ALU11" s="24"/>
      <c r="ALV11" s="24"/>
      <c r="ALW11" s="24"/>
      <c r="ALX11" s="24"/>
      <c r="ALY11" s="24"/>
      <c r="ALZ11" s="24"/>
      <c r="AMA11" s="24"/>
      <c r="AMB11" s="24"/>
      <c r="AMC11" s="24"/>
      <c r="AMD11" s="24"/>
      <c r="AME11" s="24"/>
      <c r="AMF11" s="24"/>
      <c r="AMG11" s="24"/>
      <c r="AMH11" s="24"/>
      <c r="AMI11" s="24"/>
      <c r="AMJ11" s="24"/>
      <c r="AMK11" s="24"/>
      <c r="AML11" s="24"/>
      <c r="AMM11" s="24"/>
      <c r="AMN11" s="24"/>
      <c r="AMO11" s="24"/>
      <c r="AMP11" s="24"/>
      <c r="AMQ11" s="24"/>
      <c r="AMR11" s="24"/>
      <c r="AMS11" s="24"/>
      <c r="AMT11" s="24"/>
      <c r="AMU11" s="24"/>
      <c r="AMV11" s="24"/>
      <c r="AMW11" s="24"/>
      <c r="AMX11" s="24"/>
      <c r="AMY11" s="24"/>
      <c r="AMZ11" s="24"/>
      <c r="ANA11" s="24"/>
      <c r="ANB11" s="24"/>
      <c r="ANC11" s="24"/>
      <c r="AND11" s="24"/>
      <c r="ANE11" s="24"/>
      <c r="ANF11" s="24"/>
      <c r="ANG11" s="24"/>
      <c r="ANH11" s="24"/>
      <c r="ANI11" s="24"/>
      <c r="ANJ11" s="24"/>
      <c r="ANK11" s="24"/>
      <c r="ANL11" s="24"/>
      <c r="ANM11" s="24"/>
      <c r="ANN11" s="24"/>
      <c r="ANO11" s="24"/>
      <c r="ANP11" s="24"/>
      <c r="ANQ11" s="24"/>
      <c r="ANR11" s="24"/>
      <c r="ANS11" s="24"/>
      <c r="ANT11" s="24"/>
      <c r="ANU11" s="24"/>
      <c r="ANV11" s="24"/>
      <c r="ANW11" s="24"/>
      <c r="ANX11" s="24"/>
      <c r="ANY11" s="24"/>
      <c r="ANZ11" s="24"/>
      <c r="AOA11" s="24"/>
      <c r="AOB11" s="24"/>
      <c r="AOC11" s="24"/>
      <c r="AOD11" s="24"/>
      <c r="AOE11" s="24"/>
      <c r="AOF11" s="24"/>
      <c r="AOG11" s="24"/>
      <c r="AOH11" s="24"/>
      <c r="AOI11" s="24"/>
      <c r="AOJ11" s="24"/>
      <c r="AOK11" s="24"/>
      <c r="AOL11" s="24"/>
      <c r="AOM11" s="24"/>
      <c r="AON11" s="24"/>
      <c r="AOO11" s="24"/>
      <c r="AOP11" s="24"/>
      <c r="AOQ11" s="24"/>
      <c r="AOR11" s="24"/>
      <c r="AOS11" s="24"/>
      <c r="AOT11" s="24"/>
      <c r="AOU11" s="24"/>
      <c r="AOV11" s="24"/>
      <c r="AOW11" s="24"/>
      <c r="AOX11" s="24"/>
      <c r="AOY11" s="24"/>
      <c r="AOZ11" s="24"/>
      <c r="APA11" s="24"/>
      <c r="APB11" s="24"/>
      <c r="APC11" s="24"/>
      <c r="APD11" s="24"/>
      <c r="APE11" s="24"/>
      <c r="APF11" s="24"/>
      <c r="APG11" s="24"/>
      <c r="APH11" s="24"/>
      <c r="API11" s="24"/>
      <c r="APJ11" s="24"/>
      <c r="APK11" s="24"/>
      <c r="APL11" s="24"/>
      <c r="APM11" s="24"/>
      <c r="APN11" s="24"/>
      <c r="APO11" s="24"/>
      <c r="APP11" s="24"/>
      <c r="APQ11" s="24"/>
      <c r="APR11" s="24"/>
      <c r="APS11" s="24"/>
      <c r="APT11" s="24"/>
      <c r="APU11" s="24"/>
      <c r="APV11" s="24"/>
      <c r="APW11" s="24"/>
      <c r="APX11" s="24"/>
      <c r="APY11" s="24"/>
      <c r="APZ11" s="24"/>
      <c r="AQA11" s="24"/>
      <c r="AQB11" s="24"/>
      <c r="AQC11" s="24"/>
      <c r="AQD11" s="24"/>
      <c r="AQE11" s="24"/>
      <c r="AQF11" s="24"/>
      <c r="AQG11" s="24"/>
      <c r="AQH11" s="24"/>
      <c r="AQI11" s="24"/>
      <c r="AQJ11" s="24"/>
      <c r="AQK11" s="24"/>
      <c r="AQL11" s="24"/>
      <c r="AQM11" s="24"/>
      <c r="AQN11" s="24"/>
      <c r="AQO11" s="24"/>
      <c r="AQP11" s="24"/>
      <c r="AQQ11" s="24"/>
      <c r="AQR11" s="24"/>
      <c r="AQS11" s="24"/>
      <c r="AQT11" s="24"/>
      <c r="AQU11" s="24"/>
      <c r="AQV11" s="24"/>
      <c r="AQW11" s="24"/>
      <c r="AQX11" s="24"/>
      <c r="AQY11" s="24"/>
      <c r="AQZ11" s="24"/>
      <c r="ARA11" s="24"/>
      <c r="ARB11" s="24"/>
      <c r="ARC11" s="24"/>
      <c r="ARD11" s="24"/>
      <c r="ARE11" s="24"/>
      <c r="ARF11" s="24"/>
      <c r="ARG11" s="24"/>
      <c r="ARH11" s="24"/>
      <c r="ARI11" s="24"/>
      <c r="ARJ11" s="24"/>
      <c r="ARK11" s="24"/>
      <c r="ARL11" s="24"/>
      <c r="ARM11" s="24"/>
      <c r="ARN11" s="24"/>
      <c r="ARO11" s="24"/>
      <c r="ARP11" s="24"/>
      <c r="ARQ11" s="24"/>
      <c r="ARR11" s="24"/>
      <c r="ARS11" s="24"/>
      <c r="ART11" s="24"/>
      <c r="ARU11" s="24"/>
      <c r="ARV11" s="24"/>
      <c r="ARW11" s="24"/>
      <c r="ARX11" s="24"/>
      <c r="ARY11" s="24"/>
      <c r="ARZ11" s="24"/>
      <c r="ASA11" s="24"/>
      <c r="ASB11" s="24"/>
      <c r="ASC11" s="24"/>
      <c r="ASD11" s="24"/>
      <c r="ASE11" s="24"/>
      <c r="ASF11" s="24"/>
      <c r="ASG11" s="24"/>
      <c r="ASH11" s="24"/>
      <c r="ASI11" s="24"/>
      <c r="ASJ11" s="24"/>
      <c r="ASK11" s="24"/>
      <c r="ASL11" s="24"/>
      <c r="ASM11" s="24"/>
      <c r="ASN11" s="24"/>
      <c r="ASO11" s="24"/>
      <c r="ASP11" s="24"/>
      <c r="ASQ11" s="24"/>
      <c r="ASR11" s="24"/>
      <c r="ASS11" s="24"/>
      <c r="AST11" s="24"/>
      <c r="ASU11" s="24"/>
      <c r="ASV11" s="24"/>
      <c r="ASW11" s="24"/>
      <c r="ASX11" s="24"/>
      <c r="ASY11" s="24"/>
      <c r="ASZ11" s="24"/>
      <c r="ATA11" s="24"/>
      <c r="ATB11" s="24"/>
      <c r="ATC11" s="24"/>
      <c r="ATD11" s="24"/>
      <c r="ATE11" s="24"/>
      <c r="ATF11" s="24"/>
      <c r="ATG11" s="24"/>
      <c r="ATH11" s="24"/>
      <c r="ATI11" s="24"/>
      <c r="ATJ11" s="24"/>
      <c r="ATK11" s="24"/>
      <c r="ATL11" s="24"/>
      <c r="ATM11" s="24"/>
      <c r="ATN11" s="24"/>
      <c r="ATO11" s="24"/>
      <c r="ATP11" s="24"/>
      <c r="ATQ11" s="24"/>
      <c r="ATR11" s="24"/>
      <c r="ATS11" s="24"/>
      <c r="ATT11" s="24"/>
      <c r="ATU11" s="24"/>
      <c r="ATV11" s="24"/>
      <c r="ATW11" s="24"/>
      <c r="ATX11" s="24"/>
      <c r="ATY11" s="24"/>
      <c r="ATZ11" s="24"/>
      <c r="AUA11" s="24"/>
      <c r="AUB11" s="24"/>
      <c r="AUC11" s="24"/>
      <c r="AUD11" s="24"/>
      <c r="AUE11" s="24"/>
      <c r="AUF11" s="24"/>
      <c r="AUG11" s="24"/>
      <c r="AUH11" s="24"/>
      <c r="AUI11" s="24"/>
      <c r="AUJ11" s="24"/>
      <c r="AUK11" s="24"/>
      <c r="AUL11" s="24"/>
      <c r="AUM11" s="24"/>
      <c r="AUN11" s="24"/>
      <c r="AUO11" s="24"/>
      <c r="AUP11" s="24"/>
      <c r="AUQ11" s="24"/>
      <c r="AUR11" s="24"/>
      <c r="AUS11" s="24"/>
      <c r="AUT11" s="24"/>
      <c r="AUU11" s="24"/>
      <c r="AUV11" s="24"/>
    </row>
    <row r="12" spans="1:1244" x14ac:dyDescent="0.25">
      <c r="A12" s="148"/>
      <c r="B12" s="47" t="s">
        <v>15</v>
      </c>
      <c r="C12" s="99" t="s">
        <v>30</v>
      </c>
      <c r="D12" s="100">
        <v>6463</v>
      </c>
      <c r="E12" s="100">
        <v>6463</v>
      </c>
      <c r="F12" s="131">
        <v>2229.5566039512</v>
      </c>
      <c r="G12" s="99" t="s">
        <v>30</v>
      </c>
      <c r="H12" s="132">
        <v>8884</v>
      </c>
      <c r="I12" s="100">
        <v>8440</v>
      </c>
      <c r="J12" s="131">
        <v>1919.4212508231999</v>
      </c>
      <c r="K12" s="101" t="s">
        <v>30</v>
      </c>
      <c r="L12" s="101">
        <v>10308</v>
      </c>
      <c r="M12" s="102"/>
      <c r="N12" s="12"/>
      <c r="O12" s="12"/>
      <c r="P12" s="25"/>
      <c r="Q12" s="24"/>
    </row>
    <row r="13" spans="1:1244" s="74" customFormat="1" ht="15" customHeight="1" x14ac:dyDescent="0.25">
      <c r="A13" s="21" t="s">
        <v>3</v>
      </c>
      <c r="B13" s="16" t="s">
        <v>17</v>
      </c>
      <c r="C13" s="133">
        <v>377071</v>
      </c>
      <c r="D13" s="134">
        <v>354014</v>
      </c>
      <c r="E13" s="134">
        <v>250000</v>
      </c>
      <c r="F13" s="135">
        <v>154253.225644166</v>
      </c>
      <c r="G13" s="136">
        <v>404882</v>
      </c>
      <c r="H13" s="137">
        <v>378499</v>
      </c>
      <c r="I13" s="134">
        <v>230000</v>
      </c>
      <c r="J13" s="135">
        <v>71966.956130570601</v>
      </c>
      <c r="K13" s="138">
        <v>495155</v>
      </c>
      <c r="L13" s="138">
        <v>462890</v>
      </c>
      <c r="M13" s="139"/>
      <c r="N13" s="17"/>
      <c r="O13" s="17"/>
      <c r="P13" s="26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</row>
    <row r="14" spans="1:1244" s="18" customFormat="1" ht="13.15" customHeight="1" x14ac:dyDescent="0.25">
      <c r="A14" s="146" t="s">
        <v>4</v>
      </c>
      <c r="B14" s="55" t="s">
        <v>17</v>
      </c>
      <c r="C14" s="87">
        <v>7687</v>
      </c>
      <c r="D14" s="72">
        <v>6572</v>
      </c>
      <c r="E14" s="72">
        <v>6572</v>
      </c>
      <c r="F14" s="58">
        <f>SUM(F15:F16)</f>
        <v>1478.0765469327</v>
      </c>
      <c r="G14" s="106">
        <v>4645</v>
      </c>
      <c r="H14" s="88">
        <v>3960</v>
      </c>
      <c r="I14" s="72">
        <f>I15+I16</f>
        <v>3960</v>
      </c>
      <c r="J14" s="58">
        <f>SUM(J15:J16)</f>
        <v>1248.292301557</v>
      </c>
      <c r="K14" s="89">
        <v>3947</v>
      </c>
      <c r="L14" s="89">
        <v>3364</v>
      </c>
      <c r="M14" s="90"/>
      <c r="N14" s="6"/>
      <c r="O14" s="6"/>
      <c r="P14" s="29"/>
      <c r="Q14" s="70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</row>
    <row r="15" spans="1:1244" s="76" customFormat="1" x14ac:dyDescent="0.25">
      <c r="A15" s="147"/>
      <c r="B15" s="13" t="s">
        <v>21</v>
      </c>
      <c r="C15" s="93" t="s">
        <v>30</v>
      </c>
      <c r="D15" s="71">
        <v>5540</v>
      </c>
      <c r="E15" s="71">
        <v>5540</v>
      </c>
      <c r="F15" s="111">
        <v>1038.3332352642001</v>
      </c>
      <c r="G15" s="93" t="s">
        <v>30</v>
      </c>
      <c r="H15" s="94">
        <v>3338</v>
      </c>
      <c r="I15" s="71">
        <v>3338</v>
      </c>
      <c r="J15" s="111">
        <v>771.0735275234</v>
      </c>
      <c r="K15" s="92" t="s">
        <v>30</v>
      </c>
      <c r="L15" s="92">
        <v>2836</v>
      </c>
      <c r="M15" s="91"/>
      <c r="N15" s="17"/>
      <c r="O15" s="17"/>
      <c r="P15" s="25"/>
      <c r="Q15" s="75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</row>
    <row r="16" spans="1:1244" ht="14.65" customHeight="1" x14ac:dyDescent="0.25">
      <c r="A16" s="148"/>
      <c r="B16" s="47" t="s">
        <v>15</v>
      </c>
      <c r="C16" s="87" t="s">
        <v>30</v>
      </c>
      <c r="D16" s="72">
        <v>1032</v>
      </c>
      <c r="E16" s="72">
        <v>1032</v>
      </c>
      <c r="F16" s="110">
        <v>439.74331166849998</v>
      </c>
      <c r="G16" s="87" t="s">
        <v>30</v>
      </c>
      <c r="H16" s="95">
        <v>622</v>
      </c>
      <c r="I16" s="72">
        <v>622</v>
      </c>
      <c r="J16" s="110">
        <v>477.21877403360003</v>
      </c>
      <c r="K16" s="89" t="s">
        <v>30</v>
      </c>
      <c r="L16" s="89">
        <v>528</v>
      </c>
      <c r="M16" s="90"/>
      <c r="N16" s="12"/>
      <c r="O16" s="12"/>
      <c r="P16" s="25"/>
      <c r="Q16" s="24"/>
    </row>
    <row r="17" spans="1:1244" s="74" customFormat="1" ht="15" customHeight="1" x14ac:dyDescent="0.25">
      <c r="A17" s="21" t="s">
        <v>5</v>
      </c>
      <c r="B17" s="16" t="s">
        <v>17</v>
      </c>
      <c r="C17" s="93">
        <v>94445</v>
      </c>
      <c r="D17" s="71">
        <v>80389</v>
      </c>
      <c r="E17" s="71">
        <v>20000</v>
      </c>
      <c r="F17" s="112">
        <v>7856.6998842290004</v>
      </c>
      <c r="G17" s="105">
        <v>98787</v>
      </c>
      <c r="H17" s="94">
        <v>83852</v>
      </c>
      <c r="I17" s="71">
        <v>15000</v>
      </c>
      <c r="J17" s="112">
        <v>5910.4315085723001</v>
      </c>
      <c r="K17" s="92">
        <v>103070</v>
      </c>
      <c r="L17" s="92">
        <v>87511</v>
      </c>
      <c r="M17" s="91"/>
      <c r="N17" s="17"/>
      <c r="O17" s="17"/>
      <c r="P17" s="26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</row>
    <row r="18" spans="1:1244" s="20" customFormat="1" ht="15" customHeight="1" x14ac:dyDescent="0.25">
      <c r="A18" s="22" t="s">
        <v>32</v>
      </c>
      <c r="B18" s="55" t="s">
        <v>17</v>
      </c>
      <c r="C18" s="87">
        <v>10903</v>
      </c>
      <c r="D18" s="72">
        <v>9214</v>
      </c>
      <c r="E18" s="72">
        <v>9214</v>
      </c>
      <c r="F18" s="113">
        <v>8369.2673841981996</v>
      </c>
      <c r="G18" s="106">
        <v>8946</v>
      </c>
      <c r="H18" s="95">
        <v>7579</v>
      </c>
      <c r="I18" s="72">
        <v>7579</v>
      </c>
      <c r="J18" s="113">
        <v>6752.9372799639996</v>
      </c>
      <c r="K18" s="89">
        <v>8776</v>
      </c>
      <c r="L18" s="89">
        <v>7435</v>
      </c>
      <c r="M18" s="90"/>
      <c r="N18" s="6"/>
      <c r="O18" s="6"/>
      <c r="P18" s="29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</row>
    <row r="19" spans="1:1244" s="77" customFormat="1" ht="15" customHeight="1" x14ac:dyDescent="0.25">
      <c r="A19" s="22" t="s">
        <v>33</v>
      </c>
      <c r="B19" s="19" t="s">
        <v>17</v>
      </c>
      <c r="C19" s="93">
        <v>214084</v>
      </c>
      <c r="D19" s="71">
        <v>206896</v>
      </c>
      <c r="E19" s="71">
        <v>66000</v>
      </c>
      <c r="F19" s="112">
        <v>18399.2476735788</v>
      </c>
      <c r="G19" s="105">
        <v>166034</v>
      </c>
      <c r="H19" s="94">
        <v>121719</v>
      </c>
      <c r="I19" s="71">
        <v>66000</v>
      </c>
      <c r="J19" s="112">
        <v>22832.515598197999</v>
      </c>
      <c r="K19" s="92">
        <v>196011</v>
      </c>
      <c r="L19" s="92">
        <v>119969</v>
      </c>
      <c r="M19" s="91"/>
      <c r="N19" s="6"/>
      <c r="O19" s="6"/>
      <c r="P19" s="29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</row>
    <row r="20" spans="1:1244" s="20" customFormat="1" ht="15" customHeight="1" x14ac:dyDescent="0.25">
      <c r="A20" s="22" t="s">
        <v>6</v>
      </c>
      <c r="B20" s="55" t="s">
        <v>17</v>
      </c>
      <c r="C20" s="87">
        <v>77967</v>
      </c>
      <c r="D20" s="72">
        <v>64288</v>
      </c>
      <c r="E20" s="72">
        <v>35500</v>
      </c>
      <c r="F20" s="113">
        <v>14689.510344758601</v>
      </c>
      <c r="G20" s="106">
        <v>79256</v>
      </c>
      <c r="H20" s="95">
        <v>65344</v>
      </c>
      <c r="I20" s="72">
        <v>35500</v>
      </c>
      <c r="J20" s="113">
        <v>7521.6917962730004</v>
      </c>
      <c r="K20" s="89">
        <v>81167</v>
      </c>
      <c r="L20" s="89">
        <v>66927</v>
      </c>
      <c r="M20" s="90"/>
      <c r="N20" s="6"/>
      <c r="O20" s="6"/>
      <c r="P20" s="30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</row>
    <row r="21" spans="1:1244" s="77" customFormat="1" ht="15" customHeight="1" x14ac:dyDescent="0.25">
      <c r="A21" s="22" t="s">
        <v>7</v>
      </c>
      <c r="B21" s="19" t="s">
        <v>17</v>
      </c>
      <c r="C21" s="93">
        <v>39305</v>
      </c>
      <c r="D21" s="71">
        <v>32697</v>
      </c>
      <c r="E21" s="71">
        <v>29221</v>
      </c>
      <c r="F21" s="112">
        <v>11252.5474061318</v>
      </c>
      <c r="G21" s="105">
        <v>40823</v>
      </c>
      <c r="H21" s="94">
        <v>33946</v>
      </c>
      <c r="I21" s="71">
        <v>17500</v>
      </c>
      <c r="J21" s="112">
        <v>9489.4979089596</v>
      </c>
      <c r="K21" s="92">
        <v>43328</v>
      </c>
      <c r="L21" s="92">
        <v>36021</v>
      </c>
      <c r="M21" s="91"/>
      <c r="N21" s="6"/>
      <c r="O21" s="6"/>
      <c r="P21" s="29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</row>
    <row r="22" spans="1:1244" s="20" customFormat="1" ht="15" customHeight="1" x14ac:dyDescent="0.25">
      <c r="A22" s="22" t="s">
        <v>8</v>
      </c>
      <c r="B22" s="55" t="s">
        <v>17</v>
      </c>
      <c r="C22" s="87">
        <v>22919</v>
      </c>
      <c r="D22" s="72">
        <v>17189</v>
      </c>
      <c r="E22" s="72">
        <v>10000</v>
      </c>
      <c r="F22" s="113">
        <v>2558.6737052036001</v>
      </c>
      <c r="G22" s="87">
        <v>22919</v>
      </c>
      <c r="H22" s="72">
        <v>17189</v>
      </c>
      <c r="I22" s="72">
        <v>4500</v>
      </c>
      <c r="J22" s="113">
        <v>2874.3630431533002</v>
      </c>
      <c r="K22" s="89">
        <v>22919</v>
      </c>
      <c r="L22" s="89">
        <v>17189</v>
      </c>
      <c r="M22" s="90"/>
      <c r="N22" s="6"/>
      <c r="O22" s="6"/>
      <c r="P22" s="29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</row>
    <row r="23" spans="1:1244" s="74" customFormat="1" ht="13.15" customHeight="1" x14ac:dyDescent="0.25">
      <c r="A23" s="146" t="s">
        <v>9</v>
      </c>
      <c r="B23" s="19" t="s">
        <v>17</v>
      </c>
      <c r="C23" s="93">
        <v>42605</v>
      </c>
      <c r="D23" s="71">
        <v>35688</v>
      </c>
      <c r="E23" s="71">
        <v>35385</v>
      </c>
      <c r="F23" s="59">
        <f>SUM(F24:F27)</f>
        <v>34782.187899583398</v>
      </c>
      <c r="G23" s="105">
        <v>50133</v>
      </c>
      <c r="H23" s="96">
        <v>42038</v>
      </c>
      <c r="I23" s="71">
        <f>SUM(I24:I27)</f>
        <v>37703</v>
      </c>
      <c r="J23" s="59">
        <f>SUM(J24:J27)</f>
        <v>29580.266546359402</v>
      </c>
      <c r="K23" s="92">
        <v>49279</v>
      </c>
      <c r="L23" s="92">
        <v>41322</v>
      </c>
      <c r="M23" s="91"/>
      <c r="N23" s="6"/>
      <c r="O23" s="6"/>
      <c r="P23" s="29"/>
      <c r="Q23" s="60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</row>
    <row r="24" spans="1:1244" x14ac:dyDescent="0.25">
      <c r="A24" s="147"/>
      <c r="B24" s="47" t="s">
        <v>21</v>
      </c>
      <c r="C24" s="87" t="s">
        <v>30</v>
      </c>
      <c r="D24" s="72">
        <v>10352</v>
      </c>
      <c r="E24" s="72">
        <v>10352</v>
      </c>
      <c r="F24" s="110">
        <v>10066.3999345627</v>
      </c>
      <c r="G24" s="87" t="s">
        <v>30</v>
      </c>
      <c r="H24" s="97">
        <v>11903</v>
      </c>
      <c r="I24" s="72">
        <v>11903</v>
      </c>
      <c r="J24" s="110">
        <v>8078.0572662524</v>
      </c>
      <c r="K24" s="89" t="s">
        <v>30</v>
      </c>
      <c r="L24" s="89">
        <v>11700</v>
      </c>
      <c r="M24" s="90"/>
      <c r="N24" s="36"/>
      <c r="O24" s="36"/>
      <c r="P24" s="37"/>
      <c r="Q24" s="24"/>
    </row>
    <row r="25" spans="1:1244" s="76" customFormat="1" x14ac:dyDescent="0.25">
      <c r="A25" s="147"/>
      <c r="B25" s="13" t="s">
        <v>20</v>
      </c>
      <c r="C25" s="93" t="s">
        <v>30</v>
      </c>
      <c r="D25" s="71">
        <v>8083</v>
      </c>
      <c r="E25" s="71">
        <v>8083</v>
      </c>
      <c r="F25" s="59">
        <v>7996.4026544543003</v>
      </c>
      <c r="G25" s="93" t="s">
        <v>30</v>
      </c>
      <c r="H25" s="98">
        <v>8152</v>
      </c>
      <c r="I25" s="71">
        <v>8152</v>
      </c>
      <c r="J25" s="59">
        <v>5493.5543817603002</v>
      </c>
      <c r="K25" s="92" t="s">
        <v>30</v>
      </c>
      <c r="L25" s="92">
        <v>8013</v>
      </c>
      <c r="M25" s="91"/>
      <c r="N25" s="27"/>
      <c r="O25" s="27"/>
      <c r="P25" s="28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</row>
    <row r="26" spans="1:1244" x14ac:dyDescent="0.25">
      <c r="A26" s="147"/>
      <c r="B26" s="47" t="s">
        <v>19</v>
      </c>
      <c r="C26" s="87" t="s">
        <v>30</v>
      </c>
      <c r="D26" s="72">
        <v>5950</v>
      </c>
      <c r="E26" s="72">
        <v>5950</v>
      </c>
      <c r="F26" s="107">
        <v>5837.2579249218006</v>
      </c>
      <c r="G26" s="87" t="s">
        <v>30</v>
      </c>
      <c r="H26" s="97">
        <v>5648</v>
      </c>
      <c r="I26" s="72">
        <v>5648</v>
      </c>
      <c r="J26" s="58">
        <v>4792.4188913213002</v>
      </c>
      <c r="K26" s="89" t="s">
        <v>30</v>
      </c>
      <c r="L26" s="89">
        <v>5551</v>
      </c>
      <c r="M26" s="90"/>
      <c r="N26" s="27"/>
      <c r="O26" s="27"/>
      <c r="P26" s="28"/>
      <c r="Q26" s="24"/>
    </row>
    <row r="27" spans="1:1244" s="76" customFormat="1" x14ac:dyDescent="0.25">
      <c r="A27" s="148"/>
      <c r="B27" s="13" t="s">
        <v>18</v>
      </c>
      <c r="C27" s="93" t="s">
        <v>30</v>
      </c>
      <c r="D27" s="71">
        <v>11303</v>
      </c>
      <c r="E27" s="71">
        <v>11000</v>
      </c>
      <c r="F27" s="59">
        <v>10882.127385644601</v>
      </c>
      <c r="G27" s="93" t="s">
        <v>30</v>
      </c>
      <c r="H27" s="98">
        <v>16335</v>
      </c>
      <c r="I27" s="71">
        <v>12000</v>
      </c>
      <c r="J27" s="59">
        <v>11216.2360070254</v>
      </c>
      <c r="K27" s="92" t="s">
        <v>30</v>
      </c>
      <c r="L27" s="92">
        <v>16058</v>
      </c>
      <c r="M27" s="91"/>
      <c r="N27" s="12"/>
      <c r="O27" s="12"/>
      <c r="P27" s="25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</row>
    <row r="28" spans="1:1244" s="18" customFormat="1" ht="15" customHeight="1" x14ac:dyDescent="0.25">
      <c r="A28" s="21" t="s">
        <v>10</v>
      </c>
      <c r="B28" s="50" t="s">
        <v>17</v>
      </c>
      <c r="C28" s="87">
        <v>23420</v>
      </c>
      <c r="D28" s="72">
        <v>19217</v>
      </c>
      <c r="E28" s="72">
        <v>17000</v>
      </c>
      <c r="F28" s="113">
        <v>7897.8602559321998</v>
      </c>
      <c r="G28" s="106">
        <v>22776</v>
      </c>
      <c r="H28" s="95">
        <v>18687</v>
      </c>
      <c r="I28" s="72">
        <v>11000</v>
      </c>
      <c r="J28" s="113">
        <v>9866.8371976318995</v>
      </c>
      <c r="K28" s="89">
        <v>22105</v>
      </c>
      <c r="L28" s="89">
        <v>18135</v>
      </c>
      <c r="M28" s="90"/>
      <c r="N28" s="17"/>
      <c r="O28" s="17"/>
      <c r="P28" s="26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</row>
    <row r="29" spans="1:1244" s="74" customFormat="1" ht="13.15" customHeight="1" x14ac:dyDescent="0.25">
      <c r="A29" s="149" t="s">
        <v>44</v>
      </c>
      <c r="B29" s="19" t="s">
        <v>17</v>
      </c>
      <c r="C29" s="93">
        <v>598</v>
      </c>
      <c r="D29" s="71">
        <v>503</v>
      </c>
      <c r="E29" s="71">
        <v>503</v>
      </c>
      <c r="F29" s="59">
        <f>SUM(F30:F31)</f>
        <v>454.55540312310001</v>
      </c>
      <c r="G29" s="105">
        <v>703</v>
      </c>
      <c r="H29" s="96">
        <v>525</v>
      </c>
      <c r="I29" s="71">
        <f>SUM(I30:I31)</f>
        <v>525</v>
      </c>
      <c r="J29" s="59">
        <f>SUM(J30:J31)</f>
        <v>489.40510256710002</v>
      </c>
      <c r="K29" s="92">
        <v>763</v>
      </c>
      <c r="L29" s="92">
        <v>570</v>
      </c>
      <c r="M29" s="91"/>
      <c r="N29" s="6"/>
      <c r="O29" s="6"/>
      <c r="P29" s="29"/>
      <c r="Q29" s="70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</row>
    <row r="30" spans="1:1244" ht="13.15" customHeight="1" x14ac:dyDescent="0.25">
      <c r="A30" s="150"/>
      <c r="B30" s="47" t="s">
        <v>34</v>
      </c>
      <c r="C30" s="87" t="s">
        <v>30</v>
      </c>
      <c r="D30" s="72">
        <v>326</v>
      </c>
      <c r="E30" s="72">
        <v>326</v>
      </c>
      <c r="F30" s="58">
        <v>204.25593773130001</v>
      </c>
      <c r="G30" s="106"/>
      <c r="H30" s="95">
        <v>359</v>
      </c>
      <c r="I30" s="72">
        <v>359</v>
      </c>
      <c r="J30" s="58">
        <v>190.1894209285</v>
      </c>
      <c r="K30" s="89" t="s">
        <v>30</v>
      </c>
      <c r="L30" s="89">
        <v>388</v>
      </c>
      <c r="M30" s="90"/>
      <c r="N30" s="36"/>
      <c r="O30" s="36"/>
      <c r="P30" s="37"/>
      <c r="Q30" s="24"/>
    </row>
    <row r="31" spans="1:1244" s="76" customFormat="1" ht="13.15" customHeight="1" x14ac:dyDescent="0.25">
      <c r="A31" s="151"/>
      <c r="B31" s="13" t="s">
        <v>35</v>
      </c>
      <c r="C31" s="93" t="s">
        <v>30</v>
      </c>
      <c r="D31" s="71">
        <v>177</v>
      </c>
      <c r="E31" s="71">
        <v>177</v>
      </c>
      <c r="F31" s="59">
        <v>250.2994653918</v>
      </c>
      <c r="G31" s="105"/>
      <c r="H31" s="94">
        <v>166</v>
      </c>
      <c r="I31" s="71">
        <v>166</v>
      </c>
      <c r="J31" s="59">
        <v>299.21568163860002</v>
      </c>
      <c r="K31" s="92" t="s">
        <v>30</v>
      </c>
      <c r="L31" s="92">
        <v>182</v>
      </c>
      <c r="M31" s="91"/>
      <c r="N31" s="12"/>
      <c r="O31" s="12"/>
      <c r="P31" s="25"/>
      <c r="Q31" s="60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</row>
    <row r="32" spans="1:1244" s="18" customFormat="1" ht="15" customHeight="1" x14ac:dyDescent="0.25">
      <c r="A32" s="21" t="s">
        <v>29</v>
      </c>
      <c r="B32" s="50" t="s">
        <v>17</v>
      </c>
      <c r="C32" s="87">
        <v>722</v>
      </c>
      <c r="D32" s="72">
        <v>541</v>
      </c>
      <c r="E32" s="72">
        <v>541</v>
      </c>
      <c r="F32" s="113">
        <v>284.02172488910003</v>
      </c>
      <c r="G32" s="106">
        <v>706</v>
      </c>
      <c r="H32" s="95">
        <v>530</v>
      </c>
      <c r="I32" s="72">
        <v>530</v>
      </c>
      <c r="J32" s="113">
        <v>198.93152356159999</v>
      </c>
      <c r="K32" s="89">
        <v>706</v>
      </c>
      <c r="L32" s="89">
        <v>530</v>
      </c>
      <c r="M32" s="90"/>
      <c r="N32" s="17"/>
      <c r="O32" s="17"/>
      <c r="P32" s="26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</row>
    <row r="33" spans="1:1244" s="74" customFormat="1" ht="13.15" customHeight="1" x14ac:dyDescent="0.25">
      <c r="A33" s="146" t="s">
        <v>11</v>
      </c>
      <c r="B33" s="19" t="s">
        <v>17</v>
      </c>
      <c r="C33" s="93">
        <v>1751</v>
      </c>
      <c r="D33" s="71">
        <v>1313</v>
      </c>
      <c r="E33" s="71">
        <v>1144</v>
      </c>
      <c r="F33" s="59">
        <f>SUM(F34:F35)</f>
        <v>1308.4767336918999</v>
      </c>
      <c r="G33" s="105">
        <v>1680</v>
      </c>
      <c r="H33" s="96">
        <v>1260</v>
      </c>
      <c r="I33" s="71">
        <f>SUM(I34:I35)</f>
        <v>1260</v>
      </c>
      <c r="J33" s="59">
        <f>SUM(J34:J35)</f>
        <v>1033.7681292960999</v>
      </c>
      <c r="K33" s="92">
        <v>1680</v>
      </c>
      <c r="L33" s="92">
        <v>1260</v>
      </c>
      <c r="M33" s="91"/>
      <c r="N33" s="6"/>
      <c r="O33" s="6"/>
      <c r="P33" s="29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</row>
    <row r="34" spans="1:1244" x14ac:dyDescent="0.25">
      <c r="A34" s="147"/>
      <c r="B34" s="47" t="s">
        <v>21</v>
      </c>
      <c r="C34" s="87" t="s">
        <v>30</v>
      </c>
      <c r="D34" s="72">
        <v>919</v>
      </c>
      <c r="E34" s="72">
        <v>750</v>
      </c>
      <c r="F34" s="110">
        <v>651.19334341900003</v>
      </c>
      <c r="G34" s="106"/>
      <c r="H34" s="95">
        <v>880</v>
      </c>
      <c r="I34" s="72">
        <v>880</v>
      </c>
      <c r="J34" s="110">
        <v>575.74956606709998</v>
      </c>
      <c r="K34" s="89" t="s">
        <v>30</v>
      </c>
      <c r="L34" s="89">
        <v>880</v>
      </c>
      <c r="M34" s="90"/>
      <c r="N34" s="36"/>
      <c r="O34" s="36"/>
      <c r="P34" s="37"/>
      <c r="Q34" s="60"/>
    </row>
    <row r="35" spans="1:1244" s="76" customFormat="1" x14ac:dyDescent="0.25">
      <c r="A35" s="148"/>
      <c r="B35" s="13" t="s">
        <v>15</v>
      </c>
      <c r="C35" s="93" t="s">
        <v>30</v>
      </c>
      <c r="D35" s="71">
        <v>394</v>
      </c>
      <c r="E35" s="71">
        <v>394</v>
      </c>
      <c r="F35" s="111">
        <v>657.28339027289996</v>
      </c>
      <c r="G35" s="105"/>
      <c r="H35" s="94">
        <v>380</v>
      </c>
      <c r="I35" s="71">
        <v>380</v>
      </c>
      <c r="J35" s="111">
        <v>458.01856322899999</v>
      </c>
      <c r="K35" s="92" t="s">
        <v>30</v>
      </c>
      <c r="L35" s="92">
        <v>380</v>
      </c>
      <c r="M35" s="91"/>
      <c r="N35" s="12"/>
      <c r="O35" s="12"/>
      <c r="P35" s="25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</row>
    <row r="36" spans="1:1244" s="18" customFormat="1" x14ac:dyDescent="0.25">
      <c r="A36" s="146" t="s">
        <v>12</v>
      </c>
      <c r="B36" s="55" t="s">
        <v>17</v>
      </c>
      <c r="C36" s="87">
        <v>91870</v>
      </c>
      <c r="D36" s="72">
        <v>78510</v>
      </c>
      <c r="E36" s="72">
        <v>66481</v>
      </c>
      <c r="F36" s="58">
        <f>SUM(F37:F39)</f>
        <v>58107.309953478703</v>
      </c>
      <c r="G36" s="106">
        <v>118787</v>
      </c>
      <c r="H36" s="88">
        <v>98588</v>
      </c>
      <c r="I36" s="72">
        <f>SUM(I37:I39)</f>
        <v>69282</v>
      </c>
      <c r="J36" s="58">
        <f>SUM(J37:J39)</f>
        <v>55902.538784043703</v>
      </c>
      <c r="K36" s="89">
        <v>101188</v>
      </c>
      <c r="L36" s="89">
        <v>86464</v>
      </c>
      <c r="M36" s="90"/>
      <c r="N36" s="6"/>
      <c r="O36" s="6"/>
      <c r="P36" s="29"/>
      <c r="Q36" s="60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</row>
    <row r="37" spans="1:1244" s="76" customFormat="1" x14ac:dyDescent="0.25">
      <c r="A37" s="147"/>
      <c r="B37" s="13" t="s">
        <v>22</v>
      </c>
      <c r="C37" s="93" t="s">
        <v>30</v>
      </c>
      <c r="D37" s="71">
        <v>27260</v>
      </c>
      <c r="E37" s="71">
        <v>27260</v>
      </c>
      <c r="F37" s="59">
        <v>19138.180535465199</v>
      </c>
      <c r="G37" s="93" t="s">
        <v>30</v>
      </c>
      <c r="H37" s="94">
        <v>43281</v>
      </c>
      <c r="I37" s="71">
        <v>27260</v>
      </c>
      <c r="J37" s="115">
        <v>15369</v>
      </c>
      <c r="K37" s="92" t="s">
        <v>30</v>
      </c>
      <c r="L37" s="92">
        <v>37958</v>
      </c>
      <c r="M37" s="91"/>
      <c r="N37" s="36"/>
      <c r="O37" s="36"/>
      <c r="P37" s="37"/>
      <c r="Q37" s="70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</row>
    <row r="38" spans="1:1244" x14ac:dyDescent="0.25">
      <c r="A38" s="147"/>
      <c r="B38" s="47" t="s">
        <v>19</v>
      </c>
      <c r="C38" s="87" t="s">
        <v>30</v>
      </c>
      <c r="D38" s="72">
        <v>16880</v>
      </c>
      <c r="E38" s="72">
        <v>16880</v>
      </c>
      <c r="F38" s="58">
        <v>16760.983507112502</v>
      </c>
      <c r="G38" s="87" t="s">
        <v>30</v>
      </c>
      <c r="H38" s="95">
        <v>17351</v>
      </c>
      <c r="I38" s="72">
        <v>17351</v>
      </c>
      <c r="J38" s="58">
        <v>16601.366332339901</v>
      </c>
      <c r="K38" s="89" t="s">
        <v>30</v>
      </c>
      <c r="L38" s="89">
        <v>15218</v>
      </c>
      <c r="M38" s="90"/>
      <c r="N38" s="27"/>
      <c r="O38" s="27"/>
      <c r="P38" s="28"/>
      <c r="Q38" s="24"/>
    </row>
    <row r="39" spans="1:1244" s="76" customFormat="1" x14ac:dyDescent="0.25">
      <c r="A39" s="148"/>
      <c r="B39" s="13" t="s">
        <v>18</v>
      </c>
      <c r="C39" s="93" t="s">
        <v>30</v>
      </c>
      <c r="D39" s="71">
        <v>34370</v>
      </c>
      <c r="E39" s="71">
        <v>22341</v>
      </c>
      <c r="F39" s="59">
        <v>22208.145910900999</v>
      </c>
      <c r="G39" s="93" t="s">
        <v>30</v>
      </c>
      <c r="H39" s="94">
        <v>37956</v>
      </c>
      <c r="I39" s="71">
        <v>24671</v>
      </c>
      <c r="J39" s="59">
        <v>23932.172451703802</v>
      </c>
      <c r="K39" s="92" t="s">
        <v>30</v>
      </c>
      <c r="L39" s="92">
        <v>33288</v>
      </c>
      <c r="M39" s="91"/>
      <c r="N39" s="12"/>
      <c r="O39" s="12"/>
      <c r="P39" s="25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</row>
    <row r="40" spans="1:1244" s="18" customFormat="1" ht="15" customHeight="1" x14ac:dyDescent="0.25">
      <c r="A40" s="21" t="s">
        <v>36</v>
      </c>
      <c r="B40" s="50" t="s">
        <v>17</v>
      </c>
      <c r="C40" s="87">
        <v>47790</v>
      </c>
      <c r="D40" s="72">
        <v>39958</v>
      </c>
      <c r="E40" s="72">
        <v>30000</v>
      </c>
      <c r="F40" s="113">
        <v>29236.400959760402</v>
      </c>
      <c r="G40" s="106">
        <v>46220</v>
      </c>
      <c r="H40" s="95">
        <v>38605</v>
      </c>
      <c r="I40" s="72">
        <v>27441</v>
      </c>
      <c r="J40" s="113">
        <v>20205.351140998198</v>
      </c>
      <c r="K40" s="89">
        <v>44168</v>
      </c>
      <c r="L40" s="89">
        <v>36837</v>
      </c>
      <c r="M40" s="90"/>
      <c r="N40" s="17"/>
      <c r="O40" s="17"/>
      <c r="P40" s="26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</row>
    <row r="41" spans="1:1244" s="74" customFormat="1" ht="15" customHeight="1" x14ac:dyDescent="0.25">
      <c r="A41" s="23" t="s">
        <v>31</v>
      </c>
      <c r="B41" s="16" t="s">
        <v>17</v>
      </c>
      <c r="C41" s="93">
        <v>689</v>
      </c>
      <c r="D41" s="71">
        <v>517</v>
      </c>
      <c r="E41" s="94">
        <v>500</v>
      </c>
      <c r="F41" s="112">
        <v>126.6623783695</v>
      </c>
      <c r="G41" s="105">
        <v>689</v>
      </c>
      <c r="H41" s="94">
        <v>450</v>
      </c>
      <c r="I41" s="71">
        <v>250</v>
      </c>
      <c r="J41" s="112">
        <v>306.675630114</v>
      </c>
      <c r="K41" s="92">
        <v>689</v>
      </c>
      <c r="L41" s="92">
        <v>450</v>
      </c>
      <c r="M41" s="91"/>
      <c r="N41" s="17"/>
      <c r="O41" s="17"/>
      <c r="P41" s="26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</row>
    <row r="42" spans="1:1244" s="15" customFormat="1" ht="15" customHeight="1" x14ac:dyDescent="0.25">
      <c r="A42" s="21" t="s">
        <v>37</v>
      </c>
      <c r="B42" s="50" t="s">
        <v>17</v>
      </c>
      <c r="C42" s="99">
        <v>4769</v>
      </c>
      <c r="D42" s="100">
        <v>3576</v>
      </c>
      <c r="E42" s="100">
        <v>700</v>
      </c>
      <c r="F42" s="114">
        <v>251.0343472568</v>
      </c>
      <c r="G42" s="99">
        <v>4769</v>
      </c>
      <c r="H42" s="100">
        <v>3576</v>
      </c>
      <c r="I42" s="100">
        <v>400</v>
      </c>
      <c r="J42" s="114">
        <v>119.010531762</v>
      </c>
      <c r="K42" s="101">
        <v>4769</v>
      </c>
      <c r="L42" s="101">
        <v>3576</v>
      </c>
      <c r="M42" s="102"/>
      <c r="N42" s="51"/>
      <c r="O42" s="51"/>
      <c r="P42" s="52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</row>
    <row r="43" spans="1:1244" s="18" customFormat="1" ht="15" customHeight="1" x14ac:dyDescent="0.25">
      <c r="A43" s="22" t="s">
        <v>13</v>
      </c>
      <c r="B43" s="62" t="s">
        <v>17</v>
      </c>
      <c r="C43" s="78">
        <f>SUM(C5:C42)</f>
        <v>2953182</v>
      </c>
      <c r="D43" s="78">
        <f>SUM(D5:D42)-D14-D23-D29-D33-D36-D10</f>
        <v>2383653</v>
      </c>
      <c r="E43" s="78">
        <f>SUM(E5:E42)-E14-E23-E29-E33-E36</f>
        <v>1871000</v>
      </c>
      <c r="F43" s="108">
        <f>SUM(F5:F42)-F14-F23-F29-F33-F36-F10</f>
        <v>1594941.4581219268</v>
      </c>
      <c r="G43" s="78">
        <f>SUM(G5:G42)</f>
        <v>4859585</v>
      </c>
      <c r="H43" s="78">
        <f>SUM(H5:H42)-H14-H23-H29-H33-H36-H11-H12</f>
        <v>3155268</v>
      </c>
      <c r="I43" s="78">
        <f>SUM(I5:I42)-I14-I23-I29-I33-I36</f>
        <v>2000000</v>
      </c>
      <c r="J43" s="108">
        <f>SUM(J5:J42)-J14-J23-J29-J33-J36-J10</f>
        <v>1591707.2458316851</v>
      </c>
      <c r="K43" s="78">
        <f>SUM(K5:K42)</f>
        <v>6219700</v>
      </c>
      <c r="L43" s="78">
        <f>SUM(L5:L42)-L14-L23-L29-L33-L36-L11-L12</f>
        <v>3590412</v>
      </c>
      <c r="M43" s="79"/>
      <c r="N43" s="17"/>
      <c r="O43" s="17"/>
      <c r="P43" s="26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</row>
    <row r="44" spans="1:1244" s="15" customFormat="1" ht="31.5" customHeight="1" thickBot="1" x14ac:dyDescent="0.3">
      <c r="A44" s="143" t="s">
        <v>52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5"/>
      <c r="N44" s="67"/>
      <c r="O44" s="67"/>
      <c r="P44" s="6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</row>
    <row r="45" spans="1:1244" x14ac:dyDescent="0.25">
      <c r="F45" s="11"/>
      <c r="G45" s="4"/>
    </row>
    <row r="46" spans="1:1244" ht="13" x14ac:dyDescent="0.3">
      <c r="A46" s="7" t="s">
        <v>43</v>
      </c>
      <c r="D46" s="5"/>
      <c r="E46" s="65"/>
    </row>
    <row r="47" spans="1:1244" ht="13" x14ac:dyDescent="0.3">
      <c r="A47" s="9">
        <v>2023</v>
      </c>
      <c r="B47" s="8" t="s">
        <v>38</v>
      </c>
      <c r="C47" s="8" t="s">
        <v>39</v>
      </c>
      <c r="D47" s="8" t="s">
        <v>40</v>
      </c>
      <c r="E47" s="66" t="s">
        <v>41</v>
      </c>
      <c r="F47" s="10"/>
      <c r="G47" s="4"/>
      <c r="J47" s="4"/>
      <c r="Q47" s="24"/>
      <c r="AUV47" s="3"/>
    </row>
    <row r="48" spans="1:1244" x14ac:dyDescent="0.25">
      <c r="A48" s="116" t="s">
        <v>49</v>
      </c>
      <c r="B48" s="117">
        <v>14500</v>
      </c>
      <c r="E48" s="116" t="s">
        <v>51</v>
      </c>
      <c r="H48" s="5"/>
      <c r="L48" s="5"/>
    </row>
    <row r="49" spans="1:3" x14ac:dyDescent="0.25">
      <c r="A49" s="116" t="s">
        <v>50</v>
      </c>
      <c r="C49" s="117">
        <v>14500</v>
      </c>
    </row>
  </sheetData>
  <mergeCells count="13">
    <mergeCell ref="G3:I3"/>
    <mergeCell ref="K3:M3"/>
    <mergeCell ref="N3:P3"/>
    <mergeCell ref="C3:E3"/>
    <mergeCell ref="A44:M44"/>
    <mergeCell ref="A14:A16"/>
    <mergeCell ref="A11:A12"/>
    <mergeCell ref="A5:A7"/>
    <mergeCell ref="A8:A9"/>
    <mergeCell ref="A23:A27"/>
    <mergeCell ref="A29:A31"/>
    <mergeCell ref="A33:A35"/>
    <mergeCell ref="A36:A39"/>
  </mergeCells>
  <pageMargins left="0.45" right="0.45" top="0.75" bottom="0.7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12"/>
  <sheetViews>
    <sheetView workbookViewId="0">
      <selection activeCell="K10" sqref="K10"/>
    </sheetView>
  </sheetViews>
  <sheetFormatPr defaultRowHeight="12.5" x14ac:dyDescent="0.25"/>
  <sheetData>
    <row r="6" spans="1:1" x14ac:dyDescent="0.25">
      <c r="A6" s="1" t="s">
        <v>28</v>
      </c>
    </row>
    <row r="7" spans="1:1" x14ac:dyDescent="0.25">
      <c r="A7" s="61" t="s">
        <v>53</v>
      </c>
    </row>
    <row r="8" spans="1:1" x14ac:dyDescent="0.25">
      <c r="A8" s="61" t="s">
        <v>55</v>
      </c>
    </row>
    <row r="10" spans="1:1" x14ac:dyDescent="0.25">
      <c r="A10" s="1"/>
    </row>
    <row r="12" spans="1:1" x14ac:dyDescent="0.25">
      <c r="A12" s="61" t="s">
        <v>54</v>
      </c>
    </row>
  </sheetData>
  <phoneticPr fontId="4" type="noConversion"/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BSAI Gfish Harvest Specs AP-SSC</vt:lpstr>
      <vt:lpstr>Notes</vt:lpstr>
      <vt:lpstr>'BSAI Gfish Harvest Specs AP-SSC'!Print_Area</vt:lpstr>
    </vt:vector>
  </TitlesOfParts>
  <Company>US DOC/NOAA Fisheries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 DOC</dc:creator>
  <cp:lastModifiedBy>Steven R. Whitney</cp:lastModifiedBy>
  <cp:lastPrinted>2021-09-23T19:08:49Z</cp:lastPrinted>
  <dcterms:created xsi:type="dcterms:W3CDTF">2007-06-07T21:57:02Z</dcterms:created>
  <dcterms:modified xsi:type="dcterms:W3CDTF">2023-09-22T01:56:00Z</dcterms:modified>
</cp:coreProperties>
</file>