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a\Dropbox\bsai halibut psc\ABM Stakeholder Committee\data request\"/>
    </mc:Choice>
  </mc:AlternateContent>
  <xr:revisionPtr revIDLastSave="0" documentId="13_ncr:1_{A739A9F8-A598-4C25-80E6-E5F28D492648}" xr6:coauthVersionLast="40" xr6:coauthVersionMax="40" xr10:uidLastSave="{00000000-0000-0000-0000-000000000000}"/>
  <bookViews>
    <workbookView xWindow="480" yWindow="45" windowWidth="27795" windowHeight="12330" xr2:uid="{00000000-000D-0000-FFFF-FFFF00000000}"/>
  </bookViews>
  <sheets>
    <sheet name="Flow" sheetId="1" r:id="rId1"/>
  </sheets>
  <calcPr calcId="181029" calcOnSave="0"/>
</workbook>
</file>

<file path=xl/calcChain.xml><?xml version="1.0" encoding="utf-8"?>
<calcChain xmlns="http://schemas.openxmlformats.org/spreadsheetml/2006/main">
  <c r="B12" i="1" l="1"/>
  <c r="B16" i="1"/>
  <c r="B20" i="1"/>
  <c r="B9" i="1" l="1"/>
  <c r="B10" i="1" s="1"/>
  <c r="A10" i="1"/>
  <c r="A7" i="1"/>
  <c r="A13" i="1" l="1"/>
  <c r="A14" i="1" s="1"/>
  <c r="B13" i="1"/>
  <c r="B14" i="1" l="1"/>
  <c r="A17" i="1"/>
  <c r="A18" i="1" s="1"/>
  <c r="B17" i="1"/>
  <c r="B21" i="1" l="1"/>
  <c r="B22" i="1" s="1"/>
  <c r="B18" i="1"/>
  <c r="A21" i="1"/>
  <c r="A22" i="1" s="1"/>
</calcChain>
</file>

<file path=xl/sharedStrings.xml><?xml version="1.0" encoding="utf-8"?>
<sst xmlns="http://schemas.openxmlformats.org/spreadsheetml/2006/main" count="12" uniqueCount="12">
  <si>
    <t>Bycatch</t>
  </si>
  <si>
    <t>DMR</t>
  </si>
  <si>
    <t>Bycatch mort.</t>
  </si>
  <si>
    <t>O26</t>
  </si>
  <si>
    <t>U26</t>
  </si>
  <si>
    <t>IFQ</t>
  </si>
  <si>
    <t>CDQ</t>
  </si>
  <si>
    <t>APIDCA</t>
  </si>
  <si>
    <t>CBSFA</t>
  </si>
  <si>
    <t>Spreadsheet for calculating distribtion of PSC bycatch adapted from sketch by Arne Fuglvog</t>
  </si>
  <si>
    <t>Blue cells are in tons, red cells are rates, and green cells are tons and rates</t>
  </si>
  <si>
    <t>Cells highlighted yellow can be 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</si>
</sst>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2" fillId="2" borderId="2" xfId="0" applyNumberFormat="1" applyFont="1" applyFill="1" applyBorder="1"/>
    <xf numFmtId="0" fontId="0" fillId="0" borderId="4" xfId="0" applyBorder="1"/>
    <xf numFmtId="15" fontId="0" fillId="0" borderId="0" xfId="0" applyNumberFormat="1" applyBorder="1"/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17</xdr:row>
      <xdr:rowOff>128587</xdr:rowOff>
    </xdr:from>
    <xdr:to>
      <xdr:col>4</xdr:col>
      <xdr:colOff>533400</xdr:colOff>
      <xdr:row>21</xdr:row>
      <xdr:rowOff>147637</xdr:rowOff>
    </xdr:to>
    <xdr:sp macro="" textlink="$B$10">
      <xdr:nvSpPr>
        <xdr:cNvPr id="2" name="Flowchart: Proces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95600" y="3557587"/>
          <a:ext cx="1771650" cy="7810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BDBB0E42-8E42-4F0D-A7C2-4F18B49B4ECD}" type="TxLink">
            <a:rPr lang="en-US" sz="2000" b="0" i="0" u="none" strike="noStrike">
              <a:solidFill>
                <a:schemeClr val="bg1"/>
              </a:solidFill>
              <a:latin typeface="Calibri"/>
            </a:rPr>
            <a:pPr algn="ctr"/>
            <a:t>Bycatch mort. 
100 t</a:t>
          </a:fld>
          <a:endParaRPr lang="en-AU" sz="20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400050</xdr:colOff>
      <xdr:row>12</xdr:row>
      <xdr:rowOff>114300</xdr:rowOff>
    </xdr:from>
    <xdr:to>
      <xdr:col>4</xdr:col>
      <xdr:colOff>533400</xdr:colOff>
      <xdr:row>16</xdr:row>
      <xdr:rowOff>133350</xdr:rowOff>
    </xdr:to>
    <xdr:sp macro="" textlink="$A$10">
      <xdr:nvSpPr>
        <xdr:cNvPr id="3" name="Flowchart: Proces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95600" y="2590800"/>
          <a:ext cx="1771650" cy="781050"/>
        </a:xfrm>
        <a:prstGeom prst="flowChartProcess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07E9553D-DE5C-494E-9C52-65B890C12D46}" type="TxLink">
            <a:rPr lang="en-US" sz="2000" b="0" i="0" u="none" strike="noStrike">
              <a:solidFill>
                <a:schemeClr val="bg1"/>
              </a:solidFill>
              <a:latin typeface="Calibri"/>
            </a:rPr>
            <a:pPr algn="ctr"/>
            <a:t>DMR 
54%</a:t>
          </a:fld>
          <a:endParaRPr lang="en-AU" sz="36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409575</xdr:colOff>
      <xdr:row>7</xdr:row>
      <xdr:rowOff>114300</xdr:rowOff>
    </xdr:from>
    <xdr:to>
      <xdr:col>4</xdr:col>
      <xdr:colOff>542925</xdr:colOff>
      <xdr:row>11</xdr:row>
      <xdr:rowOff>133350</xdr:rowOff>
    </xdr:to>
    <xdr:sp macro="" textlink="$A$7">
      <xdr:nvSpPr>
        <xdr:cNvPr id="4" name="Flowchart: Proces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05125" y="2019300"/>
          <a:ext cx="1771650" cy="7810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DC8CAE34-69C0-4BF5-A364-2DA87FF9BB54}" type="TxLink">
            <a:rPr lang="en-US" sz="2000" b="0" i="0" u="none" strike="noStrike">
              <a:solidFill>
                <a:schemeClr val="bg1"/>
              </a:solidFill>
              <a:latin typeface="Calibri"/>
            </a:rPr>
            <a:pPr algn="ctr"/>
            <a:t>Bycatch 
185 t</a:t>
          </a:fld>
          <a:endParaRPr lang="en-AU" sz="54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250826</xdr:colOff>
      <xdr:row>10</xdr:row>
      <xdr:rowOff>68263</xdr:rowOff>
    </xdr:from>
    <xdr:to>
      <xdr:col>3</xdr:col>
      <xdr:colOff>263526</xdr:colOff>
      <xdr:row>12</xdr:row>
      <xdr:rowOff>120650</xdr:rowOff>
    </xdr:to>
    <xdr:cxnSp macro="">
      <xdr:nvCxnSpPr>
        <xdr:cNvPr id="8" name="Elb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stCxn id="3" idx="0"/>
        </xdr:cNvCxnSpPr>
      </xdr:nvCxnSpPr>
      <xdr:spPr>
        <a:xfrm rot="5400000" flipH="1" flipV="1">
          <a:off x="3564732" y="2374107"/>
          <a:ext cx="433387" cy="12700"/>
        </a:xfrm>
        <a:prstGeom prst="bentConnector3">
          <a:avLst>
            <a:gd name="adj1" fmla="val 50000"/>
          </a:avLst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1038225</xdr:colOff>
      <xdr:row>22</xdr:row>
      <xdr:rowOff>176212</xdr:rowOff>
    </xdr:from>
    <xdr:to>
      <xdr:col>3</xdr:col>
      <xdr:colOff>276225</xdr:colOff>
      <xdr:row>27</xdr:row>
      <xdr:rowOff>4762</xdr:rowOff>
    </xdr:to>
    <xdr:sp macro="" textlink="$A$14">
      <xdr:nvSpPr>
        <xdr:cNvPr id="24" name="Flowchart: Process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028825" y="4557712"/>
          <a:ext cx="1771650" cy="781050"/>
        </a:xfrm>
        <a:prstGeom prst="flowChartProcess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61175EB3-61B0-4B75-8366-601FC8438ABD}" type="TxLink">
            <a:rPr lang="en-US" sz="2000" b="0" i="0" u="none" strike="noStrike">
              <a:solidFill>
                <a:schemeClr val="bg1"/>
              </a:solidFill>
              <a:latin typeface="Calibri"/>
              <a:ea typeface="+mn-ea"/>
              <a:cs typeface="+mn-cs"/>
            </a:rPr>
            <a:pPr marL="0" indent="0" algn="ctr"/>
            <a:t>U26 60%  
60 t</a:t>
          </a:fld>
          <a:endParaRPr lang="en-AU" sz="2000" b="0" i="0" u="none" strike="noStrike">
            <a:solidFill>
              <a:schemeClr val="bg1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433388</xdr:colOff>
      <xdr:row>22</xdr:row>
      <xdr:rowOff>176213</xdr:rowOff>
    </xdr:from>
    <xdr:to>
      <xdr:col>6</xdr:col>
      <xdr:colOff>376238</xdr:colOff>
      <xdr:row>27</xdr:row>
      <xdr:rowOff>4763</xdr:rowOff>
    </xdr:to>
    <xdr:sp macro="" textlink="$B$14">
      <xdr:nvSpPr>
        <xdr:cNvPr id="25" name="Flowchart: Process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957638" y="4557713"/>
          <a:ext cx="1771650" cy="781050"/>
        </a:xfrm>
        <a:prstGeom prst="flowChartProcess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7D00099F-3EF5-46D3-A094-3C5A321DD276}" type="TxLink">
            <a:rPr lang="en-US" sz="2000" b="0" i="0" u="none" strike="noStrike">
              <a:solidFill>
                <a:schemeClr val="bg1"/>
              </a:solidFill>
              <a:latin typeface="Calibri"/>
              <a:ea typeface="+mn-ea"/>
              <a:cs typeface="+mn-cs"/>
            </a:rPr>
            <a:pPr marL="0" indent="0" algn="ctr"/>
            <a:t>O26 40%  
40 t</a:t>
          </a:fld>
          <a:endParaRPr lang="en-AU" sz="2000" b="0" i="0" u="none" strike="noStrike">
            <a:solidFill>
              <a:schemeClr val="bg1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647700</xdr:colOff>
      <xdr:row>27</xdr:row>
      <xdr:rowOff>176212</xdr:rowOff>
    </xdr:from>
    <xdr:to>
      <xdr:col>5</xdr:col>
      <xdr:colOff>171450</xdr:colOff>
      <xdr:row>32</xdr:row>
      <xdr:rowOff>4762</xdr:rowOff>
    </xdr:to>
    <xdr:sp macro="" textlink="$B$18">
      <xdr:nvSpPr>
        <xdr:cNvPr id="27" name="Flowchart: Process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143250" y="5510212"/>
          <a:ext cx="1771650" cy="781050"/>
        </a:xfrm>
        <a:prstGeom prst="flowChartProcess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EAF183F7-194F-47A3-98B0-072773907D75}" type="TxLink">
            <a:rPr lang="en-US" sz="2000" b="0" i="0" u="none" strike="noStrike">
              <a:solidFill>
                <a:schemeClr val="bg1"/>
              </a:solidFill>
              <a:latin typeface="Calibri"/>
              <a:ea typeface="+mn-ea"/>
              <a:cs typeface="+mn-cs"/>
            </a:rPr>
            <a:pPr marL="0" indent="0" algn="ctr"/>
            <a:t>CDQ 50%  
20 t</a:t>
          </a:fld>
          <a:endParaRPr lang="en-AU" sz="2000" b="0" i="0" u="none" strike="noStrike">
            <a:solidFill>
              <a:schemeClr val="bg1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285750</xdr:colOff>
      <xdr:row>27</xdr:row>
      <xdr:rowOff>176213</xdr:rowOff>
    </xdr:from>
    <xdr:to>
      <xdr:col>8</xdr:col>
      <xdr:colOff>228600</xdr:colOff>
      <xdr:row>32</xdr:row>
      <xdr:rowOff>4763</xdr:rowOff>
    </xdr:to>
    <xdr:sp macro="" textlink="$A$18">
      <xdr:nvSpPr>
        <xdr:cNvPr id="28" name="Flowchart: Process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029200" y="5510213"/>
          <a:ext cx="1771650" cy="781050"/>
        </a:xfrm>
        <a:prstGeom prst="flowChartProcess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0920038E-DE89-4418-A9EB-77162618B240}" type="TxLink">
            <a:rPr lang="en-US" sz="2000" b="0" i="0" u="none" strike="noStrike">
              <a:solidFill>
                <a:schemeClr val="bg1"/>
              </a:solidFill>
              <a:latin typeface="Calibri"/>
              <a:ea typeface="+mn-ea"/>
              <a:cs typeface="+mn-cs"/>
            </a:rPr>
            <a:pPr marL="0" indent="0" algn="ctr"/>
            <a:t>IFQ 50%  
20 t</a:t>
          </a:fld>
          <a:endParaRPr lang="en-AU" sz="2000" b="0" i="0" u="none" strike="noStrike">
            <a:solidFill>
              <a:schemeClr val="bg1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1285875</xdr:colOff>
      <xdr:row>33</xdr:row>
      <xdr:rowOff>19050</xdr:rowOff>
    </xdr:from>
    <xdr:to>
      <xdr:col>3</xdr:col>
      <xdr:colOff>523875</xdr:colOff>
      <xdr:row>37</xdr:row>
      <xdr:rowOff>38100</xdr:rowOff>
    </xdr:to>
    <xdr:sp macro="" textlink="$A$22">
      <xdr:nvSpPr>
        <xdr:cNvPr id="29" name="Flowchart: Process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276475" y="6496050"/>
          <a:ext cx="1771650" cy="781050"/>
        </a:xfrm>
        <a:prstGeom prst="flowChartProcess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A5EBA04B-E771-4DC9-A058-CF7D3A7F8304}" type="TxLink">
            <a:rPr lang="en-US" sz="2000" b="0" i="0" u="none" strike="noStrike">
              <a:solidFill>
                <a:schemeClr val="bg1"/>
              </a:solidFill>
              <a:latin typeface="Calibri"/>
              <a:ea typeface="+mn-ea"/>
              <a:cs typeface="+mn-cs"/>
            </a:rPr>
            <a:pPr marL="0" indent="0" algn="ctr"/>
            <a:t>APIDCA 15%  
3 t</a:t>
          </a:fld>
          <a:endParaRPr lang="en-AU" sz="2000" b="0" i="0" u="none" strike="noStrike">
            <a:solidFill>
              <a:schemeClr val="bg1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47625</xdr:colOff>
      <xdr:row>33</xdr:row>
      <xdr:rowOff>14288</xdr:rowOff>
    </xdr:from>
    <xdr:to>
      <xdr:col>6</xdr:col>
      <xdr:colOff>600075</xdr:colOff>
      <xdr:row>37</xdr:row>
      <xdr:rowOff>33338</xdr:rowOff>
    </xdr:to>
    <xdr:sp macro="" textlink="$B$22">
      <xdr:nvSpPr>
        <xdr:cNvPr id="30" name="Flowchart: Proces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181475" y="6491288"/>
          <a:ext cx="1771650" cy="781050"/>
        </a:xfrm>
        <a:prstGeom prst="flowChartProcess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fld id="{E19AF4B9-5A5E-4C4E-8776-467C11DF4029}" type="TxLink">
            <a:rPr lang="en-US" sz="2000" b="0" i="0" u="none" strike="noStrike">
              <a:solidFill>
                <a:schemeClr val="bg1"/>
              </a:solidFill>
              <a:latin typeface="Calibri"/>
              <a:ea typeface="+mn-ea"/>
              <a:cs typeface="+mn-cs"/>
            </a:rPr>
            <a:pPr marL="0" indent="0" algn="ctr"/>
            <a:t>CBSFA 85%  
17 t</a:t>
          </a:fld>
          <a:endParaRPr lang="en-AU" sz="2000" b="0" i="0" u="none" strike="noStrike">
            <a:solidFill>
              <a:schemeClr val="bg1"/>
            </a:solidFill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419101</xdr:colOff>
      <xdr:row>21</xdr:row>
      <xdr:rowOff>147637</xdr:rowOff>
    </xdr:from>
    <xdr:to>
      <xdr:col>3</xdr:col>
      <xdr:colOff>257176</xdr:colOff>
      <xdr:row>22</xdr:row>
      <xdr:rowOff>176212</xdr:rowOff>
    </xdr:to>
    <xdr:cxnSp macro="">
      <xdr:nvCxnSpPr>
        <xdr:cNvPr id="45" name="Elbow Connector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stCxn id="2" idx="2"/>
          <a:endCxn id="24" idx="0"/>
        </xdr:cNvCxnSpPr>
      </xdr:nvCxnSpPr>
      <xdr:spPr>
        <a:xfrm rot="5400000">
          <a:off x="3238501" y="4014787"/>
          <a:ext cx="219075" cy="866775"/>
        </a:xfrm>
        <a:prstGeom prst="bentConnector3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257176</xdr:colOff>
      <xdr:row>22</xdr:row>
      <xdr:rowOff>66677</xdr:rowOff>
    </xdr:from>
    <xdr:to>
      <xdr:col>5</xdr:col>
      <xdr:colOff>100013</xdr:colOff>
      <xdr:row>22</xdr:row>
      <xdr:rowOff>176213</xdr:rowOff>
    </xdr:to>
    <xdr:cxnSp macro="">
      <xdr:nvCxnSpPr>
        <xdr:cNvPr id="46" name="Elbow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endCxn id="25" idx="0"/>
        </xdr:cNvCxnSpPr>
      </xdr:nvCxnSpPr>
      <xdr:spPr>
        <a:xfrm>
          <a:off x="3781426" y="4448177"/>
          <a:ext cx="1062037" cy="109536"/>
        </a:xfrm>
        <a:prstGeom prst="bentConnector2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433387</xdr:colOff>
      <xdr:row>27</xdr:row>
      <xdr:rowOff>4763</xdr:rowOff>
    </xdr:from>
    <xdr:to>
      <xdr:col>5</xdr:col>
      <xdr:colOff>80962</xdr:colOff>
      <xdr:row>28</xdr:row>
      <xdr:rowOff>4763</xdr:rowOff>
    </xdr:to>
    <xdr:cxnSp macro="">
      <xdr:nvCxnSpPr>
        <xdr:cNvPr id="50" name="Elbow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rot="5400000">
          <a:off x="4295775" y="5000625"/>
          <a:ext cx="190500" cy="866775"/>
        </a:xfrm>
        <a:prstGeom prst="bentConnector3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61912</xdr:colOff>
      <xdr:row>27</xdr:row>
      <xdr:rowOff>100013</xdr:rowOff>
    </xdr:from>
    <xdr:to>
      <xdr:col>6</xdr:col>
      <xdr:colOff>533400</xdr:colOff>
      <xdr:row>28</xdr:row>
      <xdr:rowOff>1</xdr:rowOff>
    </xdr:to>
    <xdr:cxnSp macro="">
      <xdr:nvCxnSpPr>
        <xdr:cNvPr id="51" name="Elbow Connector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4805362" y="5434013"/>
          <a:ext cx="1081088" cy="90488"/>
        </a:xfrm>
        <a:prstGeom prst="bentConnector2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600076</xdr:colOff>
      <xdr:row>32</xdr:row>
      <xdr:rowOff>14288</xdr:rowOff>
    </xdr:from>
    <xdr:to>
      <xdr:col>3</xdr:col>
      <xdr:colOff>438151</xdr:colOff>
      <xdr:row>33</xdr:row>
      <xdr:rowOff>14288</xdr:rowOff>
    </xdr:to>
    <xdr:cxnSp macro="">
      <xdr:nvCxnSpPr>
        <xdr:cNvPr id="52" name="Elbow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rot="5400000">
          <a:off x="3433764" y="5962650"/>
          <a:ext cx="190500" cy="866775"/>
        </a:xfrm>
        <a:prstGeom prst="bentConnector3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419101</xdr:colOff>
      <xdr:row>32</xdr:row>
      <xdr:rowOff>109538</xdr:rowOff>
    </xdr:from>
    <xdr:to>
      <xdr:col>5</xdr:col>
      <xdr:colOff>280989</xdr:colOff>
      <xdr:row>33</xdr:row>
      <xdr:rowOff>9526</xdr:rowOff>
    </xdr:to>
    <xdr:cxnSp macro="">
      <xdr:nvCxnSpPr>
        <xdr:cNvPr id="53" name="Elbow Connector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3943351" y="6396038"/>
          <a:ext cx="1081088" cy="90488"/>
        </a:xfrm>
        <a:prstGeom prst="bentConnector2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257175</xdr:colOff>
      <xdr:row>16</xdr:row>
      <xdr:rowOff>133350</xdr:rowOff>
    </xdr:from>
    <xdr:to>
      <xdr:col>3</xdr:col>
      <xdr:colOff>257175</xdr:colOff>
      <xdr:row>17</xdr:row>
      <xdr:rowOff>128587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stCxn id="3" idx="2"/>
          <a:endCxn id="2" idx="0"/>
        </xdr:cNvCxnSpPr>
      </xdr:nvCxnSpPr>
      <xdr:spPr>
        <a:xfrm>
          <a:off x="3781425" y="3371850"/>
          <a:ext cx="0" cy="185737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showGridLines="0" tabSelected="1" topLeftCell="A10" zoomScale="200" zoomScaleNormal="200" workbookViewId="0">
      <selection activeCell="B20" sqref="B20"/>
    </sheetView>
  </sheetViews>
  <sheetFormatPr defaultRowHeight="14.25" x14ac:dyDescent="0.45"/>
  <cols>
    <col min="1" max="1" width="14.86328125" bestFit="1" customWidth="1"/>
    <col min="2" max="2" width="22.59765625" bestFit="1" customWidth="1"/>
    <col min="3" max="3" width="15.3984375" customWidth="1"/>
  </cols>
  <sheetData>
    <row r="1" spans="1:2" s="10" customFormat="1" ht="14.65" thickTop="1" x14ac:dyDescent="0.45">
      <c r="A1" s="10" t="s">
        <v>9</v>
      </c>
    </row>
    <row r="2" spans="1:2" s="12" customFormat="1" x14ac:dyDescent="0.45">
      <c r="A2" s="11">
        <v>43451</v>
      </c>
    </row>
    <row r="3" spans="1:2" s="12" customFormat="1" x14ac:dyDescent="0.45">
      <c r="A3" s="12" t="s">
        <v>10</v>
      </c>
    </row>
    <row r="4" spans="1:2" s="9" customFormat="1" ht="14.65" thickBot="1" x14ac:dyDescent="0.5">
      <c r="A4" s="9" t="s">
        <v>11</v>
      </c>
    </row>
    <row r="5" spans="1:2" ht="14.65" thickTop="1" x14ac:dyDescent="0.45">
      <c r="A5" s="7" t="s">
        <v>0</v>
      </c>
    </row>
    <row r="6" spans="1:2" x14ac:dyDescent="0.45">
      <c r="A6" s="4">
        <v>185</v>
      </c>
    </row>
    <row r="7" spans="1:2" x14ac:dyDescent="0.45">
      <c r="A7" s="2" t="str">
        <f>A5&amp;" "&amp;CHAR(10)&amp;TEXT(A6,"#,### t")</f>
        <v>Bycatch 
185 t</v>
      </c>
    </row>
    <row r="8" spans="1:2" x14ac:dyDescent="0.45">
      <c r="A8" s="8" t="s">
        <v>1</v>
      </c>
      <c r="B8" s="2" t="s">
        <v>2</v>
      </c>
    </row>
    <row r="9" spans="1:2" x14ac:dyDescent="0.45">
      <c r="A9" s="5">
        <v>0.54</v>
      </c>
      <c r="B9" s="14">
        <f>A9*A6</f>
        <v>99.9</v>
      </c>
    </row>
    <row r="10" spans="1:2" x14ac:dyDescent="0.45">
      <c r="A10" s="1" t="str">
        <f>A8&amp;" "&amp;CHAR(10)&amp;TEXT(A9,"##%")</f>
        <v>DMR 
54%</v>
      </c>
      <c r="B10" s="2" t="str">
        <f>B8&amp;" "&amp;CHAR(10)&amp;TEXT(B9,"#,### t")</f>
        <v>Bycatch mort. 
100 t</v>
      </c>
    </row>
    <row r="11" spans="1:2" x14ac:dyDescent="0.45">
      <c r="A11" s="3" t="s">
        <v>4</v>
      </c>
      <c r="B11" s="3" t="s">
        <v>3</v>
      </c>
    </row>
    <row r="12" spans="1:2" x14ac:dyDescent="0.45">
      <c r="A12" s="6">
        <v>0.6</v>
      </c>
      <c r="B12" s="13">
        <f>1-A12</f>
        <v>0.4</v>
      </c>
    </row>
    <row r="13" spans="1:2" x14ac:dyDescent="0.45">
      <c r="A13" s="15">
        <f>A12*B9</f>
        <v>59.94</v>
      </c>
      <c r="B13" s="15">
        <f>B12*B9</f>
        <v>39.960000000000008</v>
      </c>
    </row>
    <row r="14" spans="1:2" x14ac:dyDescent="0.45">
      <c r="A14" s="3" t="str">
        <f>A11&amp;" "&amp;TEXT(A12,"##%  ")&amp;CHAR(10)&amp;TEXT(A13,"#,### t")</f>
        <v>U26 60%  
60 t</v>
      </c>
      <c r="B14" s="3" t="str">
        <f>B11&amp;" "&amp;TEXT(B12,"##%  ")&amp;CHAR(10)&amp;TEXT(B13,"#,### t")</f>
        <v>O26 40%  
40 t</v>
      </c>
    </row>
    <row r="15" spans="1:2" x14ac:dyDescent="0.45">
      <c r="A15" s="3" t="s">
        <v>5</v>
      </c>
      <c r="B15" s="3" t="s">
        <v>6</v>
      </c>
    </row>
    <row r="16" spans="1:2" x14ac:dyDescent="0.45">
      <c r="A16" s="6">
        <v>0.5</v>
      </c>
      <c r="B16" s="13">
        <f>1-A16</f>
        <v>0.5</v>
      </c>
    </row>
    <row r="17" spans="1:2" x14ac:dyDescent="0.45">
      <c r="A17" s="15">
        <f>A16*B13</f>
        <v>19.980000000000004</v>
      </c>
      <c r="B17" s="15">
        <f>B16*B13</f>
        <v>19.980000000000004</v>
      </c>
    </row>
    <row r="18" spans="1:2" x14ac:dyDescent="0.45">
      <c r="A18" s="3" t="str">
        <f>A15&amp;" "&amp;TEXT(A16,"##%  ")&amp;CHAR(10)&amp;TEXT(A17,"#,### t")</f>
        <v>IFQ 50%  
20 t</v>
      </c>
      <c r="B18" s="3" t="str">
        <f>B15&amp;" "&amp;TEXT(B16,"##%  ")&amp;CHAR(10)&amp;TEXT(B17,"#,### t")</f>
        <v>CDQ 50%  
20 t</v>
      </c>
    </row>
    <row r="19" spans="1:2" x14ac:dyDescent="0.45">
      <c r="A19" s="3" t="s">
        <v>7</v>
      </c>
      <c r="B19" s="3" t="s">
        <v>8</v>
      </c>
    </row>
    <row r="20" spans="1:2" x14ac:dyDescent="0.45">
      <c r="A20" s="6">
        <v>0.15</v>
      </c>
      <c r="B20" s="13">
        <f>1-A20</f>
        <v>0.85</v>
      </c>
    </row>
    <row r="21" spans="1:2" x14ac:dyDescent="0.45">
      <c r="A21" s="3">
        <f>A20*B17</f>
        <v>2.9970000000000003</v>
      </c>
      <c r="B21" s="3">
        <f>B20*B17</f>
        <v>16.983000000000004</v>
      </c>
    </row>
    <row r="22" spans="1:2" x14ac:dyDescent="0.45">
      <c r="A22" s="3" t="str">
        <f>A19&amp;" "&amp;TEXT(A20,"##%  ")&amp;CHAR(10)&amp;TEXT(A21,"#,### t")</f>
        <v>APIDCA 15%  
3 t</v>
      </c>
      <c r="B22" s="3" t="str">
        <f>B19&amp;" "&amp;TEXT(B20,"##%  ")&amp;CHAR(10)&amp;TEXT(B21,"#,### t")</f>
        <v>CBSFA 85%  
17 t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Dana Hanselman</cp:lastModifiedBy>
  <dcterms:created xsi:type="dcterms:W3CDTF">2015-04-15T03:17:36Z</dcterms:created>
  <dcterms:modified xsi:type="dcterms:W3CDTF">2018-12-19T01:30:05Z</dcterms:modified>
</cp:coreProperties>
</file>